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4"/>
  </bookViews>
  <sheets>
    <sheet name="Подпрограмма 1" sheetId="1" r:id="rId1"/>
    <sheet name="Подпрограмма 3" sheetId="2" r:id="rId2"/>
    <sheet name="Подпрограмма 4" sheetId="3" r:id="rId3"/>
    <sheet name="Подпрограмма 6" sheetId="4" r:id="rId4"/>
    <sheet name="Итого по МП" sheetId="5" r:id="rId5"/>
  </sheets>
  <definedNames>
    <definedName name="_xlnm.Print_Titles" localSheetId="4">'Итого по МП'!$4:$5</definedName>
    <definedName name="_xlnm.Print_Titles" localSheetId="0">'Подпрограмма 1'!$7:$8</definedName>
    <definedName name="_xlnm.Print_Area" localSheetId="4">'Итого по МП'!$A$1:$P$10</definedName>
    <definedName name="_xlnm.Print_Area" localSheetId="0">'Подпрограмма 1'!$A$1:$P$70</definedName>
    <definedName name="_xlnm.Print_Area" localSheetId="1">'Подпрограмма 3'!$A$1:$P$24</definedName>
    <definedName name="_xlnm.Print_Area" localSheetId="2">'Подпрограмма 4'!$A$1:$P$35</definedName>
    <definedName name="_xlnm.Print_Area" localSheetId="3">'Подпрограмма 6'!$A$1:$P$39</definedName>
  </definedNames>
  <calcPr fullCalcOnLoad="1"/>
</workbook>
</file>

<file path=xl/sharedStrings.xml><?xml version="1.0" encoding="utf-8"?>
<sst xmlns="http://schemas.openxmlformats.org/spreadsheetml/2006/main" count="568" uniqueCount="120">
  <si>
    <t>№ п/п</t>
  </si>
  <si>
    <t>Источники финансирования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</si>
  <si>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</si>
  <si>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</si>
  <si>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Мероприятия подпрограммы</t>
  </si>
  <si>
    <t xml:space="preserve">Сроки  исполнения мероприятия        </t>
  </si>
  <si>
    <t>Объем финансирования по годам, (тыс.руб.)</t>
  </si>
  <si>
    <t>2023 год</t>
  </si>
  <si>
    <t>2024 год</t>
  </si>
  <si>
    <t>1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</si>
  <si>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</si>
  <si>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</si>
  <si>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</si>
  <si>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</si>
  <si>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1.4</t>
  </si>
  <si>
    <t>1.5</t>
  </si>
  <si>
    <t>Итого по программе</t>
  </si>
  <si>
    <t>Комитет по культуре, делам молодежи и спорту Администрации городского округа Домодедово</t>
  </si>
  <si>
    <t>Организационное управление Администрации ородского округа Домодедово</t>
  </si>
  <si>
    <t>Основное мероприятие 07.
Организация создания и эксплуатации сети объектов наружной рекламы</t>
  </si>
  <si>
    <t>Мероприятие 07.01. 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</si>
  <si>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07.02.Проведение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</si>
  <si>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Организационное управление Администрации городского округа Домодедово</t>
  </si>
  <si>
    <t>2025 год</t>
  </si>
  <si>
    <t>2026 год</t>
  </si>
  <si>
    <t>2027 год</t>
  </si>
  <si>
    <t>2023-2027 г.г.</t>
  </si>
  <si>
    <t>1.7</t>
  </si>
  <si>
    <t xml:space="preserve">Мероприятие 02.02
Проведение мероприятий по обеспечению занятости несовершеннолетних
</t>
  </si>
  <si>
    <t xml:space="preserve">Мероприятие 01.01.
Организация и проведение мероприятий по гражданско-патриотическому и духовно-нравственному воспитанию молодежи.
</t>
  </si>
  <si>
    <t>Мероприятие 01.03. Расходы на обеспечение деятельности (оказание услуг) муниципальных учреждений в сфере молодежной политики</t>
  </si>
  <si>
    <t>Мероприятие 01.01. Расходы на обеспечение деятельности (оказание услуг) муниципальных учреждений в сфере информационной политике</t>
  </si>
  <si>
    <t xml:space="preserve">Мероприятие 01.05
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
</t>
  </si>
  <si>
    <t xml:space="preserve">Основное мероприятие 04.
Корректировка списков кандидатов в присяжные заседатели федеральных судов общей юрисдикции в Российской Федерации
</t>
  </si>
  <si>
    <t xml:space="preserve">Основное мероприятие 01.
Создание условий для реализации полномочий органов местного самоуправеления
</t>
  </si>
  <si>
    <t xml:space="preserve">Основное мероприятие 02.
Практики 
инициативного бюджетирования.
</t>
  </si>
  <si>
    <t xml:space="preserve">Основное мероприятие 01.
Вовлечение молодежи в общественную жизнь
</t>
  </si>
  <si>
    <t xml:space="preserve">Ответственный за выполнение мероприятия подпрограммы             </t>
  </si>
  <si>
    <t>1.1</t>
  </si>
  <si>
    <t xml:space="preserve">Основное мероприятие 01
«Информирование населения об основных событиях социально-экономического развития и общественно-политической жизни»
</t>
  </si>
  <si>
    <t xml:space="preserve">Мероприятие 01.02
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распро-страняемых в сети Интернет (сетевых изданиях). Создание и ведение информационных ресурсов и баз данных муниципального образования
</t>
  </si>
  <si>
    <t>х</t>
  </si>
  <si>
    <t>Всего</t>
  </si>
  <si>
    <t>Итого 2023 год</t>
  </si>
  <si>
    <t>1.2</t>
  </si>
  <si>
    <t xml:space="preserve">Мероприятие 04.01.
Составление (изменение) списков кандидатов в присяжные заседатели федеральных судов общей юрисдикции в Российской Федерации
</t>
  </si>
  <si>
    <t>4</t>
  </si>
  <si>
    <t>5</t>
  </si>
  <si>
    <t>24</t>
  </si>
  <si>
    <t>120</t>
  </si>
  <si>
    <t xml:space="preserve">Мероприятие 02.
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
</t>
  </si>
  <si>
    <t>6100</t>
  </si>
  <si>
    <t>15</t>
  </si>
  <si>
    <t>75</t>
  </si>
  <si>
    <t>30500</t>
  </si>
  <si>
    <t xml:space="preserve">Мероприятие 01.04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
</t>
  </si>
  <si>
    <t>2160</t>
  </si>
  <si>
    <t>540</t>
  </si>
  <si>
    <t>28</t>
  </si>
  <si>
    <t>0</t>
  </si>
  <si>
    <t>1040</t>
  </si>
  <si>
    <t>208</t>
  </si>
  <si>
    <t xml:space="preserve">Мероприятие 01.07
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
</t>
  </si>
  <si>
    <t>20</t>
  </si>
  <si>
    <t>7.1 Перечнь мероприятий Подпрограммы I «Развитие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медиасреды»</t>
  </si>
  <si>
    <t>7. Подпрограмма I «Развитие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медиасреды»</t>
  </si>
  <si>
    <t>Итого по подпрограмме I</t>
  </si>
  <si>
    <t>8. Подпрограмма III «Эффективное местное самоуправление»</t>
  </si>
  <si>
    <t>8.1. Перечень мероприятий Подпрограммы III «Эффективное местное самоуправление»</t>
  </si>
  <si>
    <t>Итого по подпрограмме III</t>
  </si>
  <si>
    <t>9. Подпрограмма IV «Молодежь Подмосковья»</t>
  </si>
  <si>
    <t>9.1. Перечень мероприятий Подпрограммы IV «Молодежь Подмосковья»</t>
  </si>
  <si>
    <t>Итого по подпрограмме IV</t>
  </si>
  <si>
    <t>10.Подпрограмма VI  «Обеспечивающая подпрограмма»</t>
  </si>
  <si>
    <t xml:space="preserve">10.1 Перечень мероприятий Подпрограммы VI  «Обеспечивающая подпрограмма»
</t>
  </si>
  <si>
    <t xml:space="preserve">Мероприятие 01.03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
</t>
  </si>
  <si>
    <t xml:space="preserve">Отдел потребительского рынка и рекламы Администрации городского округа Домодедово </t>
  </si>
  <si>
    <t>призыв</t>
  </si>
  <si>
    <t>Итого по подпрограмме VI</t>
  </si>
  <si>
    <t xml:space="preserve">Мероприятие 02.01.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на территориях муниципальных образований проектов граждан, сформированных в рамках практик инициативного бюджетирования
</t>
  </si>
  <si>
    <t>МАУ "Редакция газеты "Призыв"</t>
  </si>
  <si>
    <t>Организационное управление администрации городского округа Домодедово</t>
  </si>
  <si>
    <t>городского округа Домодедово</t>
  </si>
  <si>
    <t>от ______________________ № ___________________</t>
  </si>
  <si>
    <t>Приложение № 1 к Постановлению Администрации</t>
  </si>
  <si>
    <t>Приложение № 3 к Постановлению Администрации</t>
  </si>
  <si>
    <t>Итого 2024 год</t>
  </si>
  <si>
    <t>2</t>
  </si>
  <si>
    <t>1080</t>
  </si>
  <si>
    <t>1620</t>
  </si>
  <si>
    <t>140</t>
  </si>
  <si>
    <t>1 квартал</t>
  </si>
  <si>
    <t>1 полугодие</t>
  </si>
  <si>
    <t>9 месяцев</t>
  </si>
  <si>
    <t>12 месяцев</t>
  </si>
  <si>
    <t xml:space="preserve"> 2023 год</t>
  </si>
  <si>
    <t>Приложение № 5 к Постановлению Администрации</t>
  </si>
  <si>
    <t>9</t>
  </si>
  <si>
    <t>1525</t>
  </si>
  <si>
    <t>3</t>
  </si>
  <si>
    <t>18</t>
  </si>
  <si>
    <t>3050</t>
  </si>
  <si>
    <t>4575</t>
  </si>
  <si>
    <t>6</t>
  </si>
  <si>
    <t>11</t>
  </si>
  <si>
    <t>7</t>
  </si>
  <si>
    <t xml:space="preserve">Информационные материалы изготовлены  и размещены в сетевых изданиях.
Штука.
</t>
  </si>
  <si>
    <t xml:space="preserve">Осуществлено изготовление и распространение радиоматериалов об основных событиях социально-экономического развития, общественно-политической жизни, освещение деятельности.
Минута.
</t>
  </si>
  <si>
    <t xml:space="preserve">Осуществлено издание печатной продукции о социально значимых вопросах в деятельности органов местного самоуправления муници-пального образования, формирование положи-тельного образа муниципального образования как социально ориентированного, комфортно-го для жизни и ведения предпринимательской деятельности.
Штука.
</t>
  </si>
  <si>
    <t xml:space="preserve">Проведены мероприятия по гражданско-патриотическому и духовно-нравственному воспитанию молодежи.
Единица
</t>
  </si>
  <si>
    <t xml:space="preserve">Проведены мероприятия по обеспечению занятости несовершеннолетних.
Единица
</t>
  </si>
  <si>
    <t xml:space="preserve">Осуществлено изготовление и распространение  телематериалов об основных событиях социально-экономического развития, общественно-политической жизни, освещение деятельности.
Минута.
</t>
  </si>
  <si>
    <t xml:space="preserve">Рекламные конструкции размещены в соответ-ствии со схемой размещения рекламных кон-струкций Московской области.
Единица.
</t>
  </si>
  <si>
    <t xml:space="preserve">В том числе </t>
  </si>
  <si>
    <t xml:space="preserve">Проведены мероприятия, которым обеспечено  праздничное/тематическое оформление
Единиц.
</t>
  </si>
  <si>
    <t>В том числе</t>
  </si>
  <si>
    <t xml:space="preserve">Проекты, реализованные на основании заявок жителей Московской облсти в рамках применения практик инициативного бюджетирования.
Штука
</t>
  </si>
  <si>
    <t>Приложение № 6 к Постановлению Администрации</t>
  </si>
  <si>
    <t xml:space="preserve">Осуществлено издание печатного СМИ с  нор-мативно правовыми актами и официальной информацией  городского округа Московской области.
Печатный лист.
Штука.
</t>
  </si>
  <si>
    <t>Приложение № 2 к Постановлению Администрации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</si>
</sst>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72" fontId="2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7" fillId="33" borderId="0" xfId="0" applyFont="1" applyFill="1" applyAlignment="1">
      <alignment wrapText="1"/>
    </xf>
    <xf numFmtId="49" fontId="6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 wrapText="1"/>
    </xf>
    <xf numFmtId="4" fontId="6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7" fillId="33" borderId="17" xfId="0" applyFont="1" applyFill="1" applyBorder="1" applyAlignment="1">
      <alignment vertical="center" wrapText="1"/>
    </xf>
    <xf numFmtId="0" fontId="27" fillId="33" borderId="12" xfId="0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wrapText="1"/>
    </xf>
    <xf numFmtId="0" fontId="27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wrapText="1"/>
    </xf>
    <xf numFmtId="0" fontId="29" fillId="33" borderId="0" xfId="0" applyFont="1" applyFill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 wrapText="1"/>
    </xf>
    <xf numFmtId="4" fontId="53" fillId="33" borderId="16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7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0" fontId="5" fillId="33" borderId="14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7" fillId="33" borderId="17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1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0"/>
  <sheetViews>
    <sheetView view="pageBreakPreview" zoomScale="75" zoomScaleNormal="75" zoomScaleSheetLayoutView="75" workbookViewId="0" topLeftCell="A1">
      <pane ySplit="8" topLeftCell="A9" activePane="bottomLeft" state="frozen"/>
      <selection pane="topLeft" activeCell="A1" sqref="A1"/>
      <selection pane="bottomLeft" activeCell="N1" sqref="N1:P1"/>
    </sheetView>
  </sheetViews>
  <sheetFormatPr defaultColWidth="8.8515625" defaultRowHeight="15"/>
  <cols>
    <col min="1" max="1" width="6.8515625" style="9" customWidth="1"/>
    <col min="2" max="2" width="39.00390625" style="3" customWidth="1"/>
    <col min="3" max="3" width="15.00390625" style="3" customWidth="1"/>
    <col min="4" max="4" width="21.421875" style="3" hidden="1" customWidth="1"/>
    <col min="5" max="5" width="32.57421875" style="3" customWidth="1"/>
    <col min="6" max="6" width="15.140625" style="3" customWidth="1"/>
    <col min="7" max="7" width="15.7109375" style="3" customWidth="1"/>
    <col min="8" max="8" width="6.8515625" style="3" customWidth="1"/>
    <col min="9" max="9" width="11.421875" style="3" customWidth="1"/>
    <col min="10" max="10" width="11.00390625" style="3" customWidth="1"/>
    <col min="11" max="11" width="10.28125" style="3" customWidth="1"/>
    <col min="12" max="12" width="10.00390625" style="3" customWidth="1"/>
    <col min="13" max="13" width="16.140625" style="3" customWidth="1"/>
    <col min="14" max="14" width="13.8515625" style="3" customWidth="1"/>
    <col min="15" max="15" width="15.00390625" style="3" customWidth="1"/>
    <col min="16" max="16" width="26.28125" style="3" customWidth="1"/>
    <col min="17" max="17" width="13.28125" style="3" customWidth="1"/>
    <col min="18" max="18" width="15.00390625" style="3" customWidth="1"/>
    <col min="19" max="19" width="11.28125" style="3" customWidth="1"/>
    <col min="20" max="20" width="13.140625" style="3" customWidth="1"/>
    <col min="21" max="21" width="10.8515625" style="3" customWidth="1"/>
    <col min="22" max="16384" width="8.8515625" style="3" customWidth="1"/>
  </cols>
  <sheetData>
    <row r="1" spans="14:16" ht="27" customHeight="1">
      <c r="N1" s="138" t="s">
        <v>119</v>
      </c>
      <c r="O1" s="139"/>
      <c r="P1" s="139"/>
    </row>
    <row r="2" spans="14:16" ht="24.75" customHeight="1">
      <c r="N2" s="138" t="s">
        <v>82</v>
      </c>
      <c r="O2" s="139"/>
      <c r="P2" s="139"/>
    </row>
    <row r="3" spans="14:16" ht="24" customHeight="1">
      <c r="N3" s="138" t="s">
        <v>83</v>
      </c>
      <c r="O3" s="139"/>
      <c r="P3" s="139"/>
    </row>
    <row r="4" ht="11.25" customHeight="1"/>
    <row r="5" spans="1:16" ht="46.5" customHeight="1">
      <c r="A5" s="140" t="s">
        <v>65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</row>
    <row r="6" spans="1:16" s="4" customFormat="1" ht="69" customHeight="1">
      <c r="A6" s="143" t="s">
        <v>64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9" ht="37.5" customHeight="1">
      <c r="A7" s="145" t="s">
        <v>0</v>
      </c>
      <c r="B7" s="128" t="s">
        <v>4</v>
      </c>
      <c r="C7" s="128" t="s">
        <v>5</v>
      </c>
      <c r="D7" s="128" t="s">
        <v>2</v>
      </c>
      <c r="E7" s="134" t="s">
        <v>1</v>
      </c>
      <c r="F7" s="128" t="s">
        <v>3</v>
      </c>
      <c r="G7" s="130" t="s">
        <v>6</v>
      </c>
      <c r="H7" s="131"/>
      <c r="I7" s="131"/>
      <c r="J7" s="131"/>
      <c r="K7" s="131"/>
      <c r="L7" s="131"/>
      <c r="M7" s="131"/>
      <c r="N7" s="131"/>
      <c r="O7" s="132"/>
      <c r="P7" s="128" t="s">
        <v>37</v>
      </c>
      <c r="Q7" s="2"/>
      <c r="R7" s="2"/>
      <c r="S7" s="5"/>
    </row>
    <row r="8" spans="1:16" ht="133.5" customHeight="1">
      <c r="A8" s="146"/>
      <c r="B8" s="129"/>
      <c r="C8" s="129"/>
      <c r="D8" s="129"/>
      <c r="E8" s="134"/>
      <c r="F8" s="129"/>
      <c r="G8" s="53" t="s">
        <v>7</v>
      </c>
      <c r="H8" s="135" t="s">
        <v>8</v>
      </c>
      <c r="I8" s="123"/>
      <c r="J8" s="123"/>
      <c r="K8" s="123"/>
      <c r="L8" s="124"/>
      <c r="M8" s="52" t="s">
        <v>23</v>
      </c>
      <c r="N8" s="52" t="s">
        <v>24</v>
      </c>
      <c r="O8" s="52" t="s">
        <v>25</v>
      </c>
      <c r="P8" s="133"/>
    </row>
    <row r="9" spans="1:16" ht="22.5" customHeight="1">
      <c r="A9" s="42">
        <v>1</v>
      </c>
      <c r="B9" s="43">
        <v>2</v>
      </c>
      <c r="C9" s="43">
        <v>3</v>
      </c>
      <c r="D9" s="44">
        <v>4</v>
      </c>
      <c r="E9" s="44">
        <v>4</v>
      </c>
      <c r="F9" s="44">
        <v>6</v>
      </c>
      <c r="G9" s="54">
        <v>7</v>
      </c>
      <c r="H9" s="147">
        <v>8</v>
      </c>
      <c r="I9" s="148"/>
      <c r="J9" s="148"/>
      <c r="K9" s="148"/>
      <c r="L9" s="149"/>
      <c r="M9" s="44">
        <v>9</v>
      </c>
      <c r="N9" s="44">
        <v>10</v>
      </c>
      <c r="O9" s="44">
        <v>11</v>
      </c>
      <c r="P9" s="44">
        <v>12</v>
      </c>
    </row>
    <row r="10" spans="1:16" s="1" customFormat="1" ht="33" customHeight="1">
      <c r="A10" s="136" t="s">
        <v>9</v>
      </c>
      <c r="B10" s="103" t="s">
        <v>39</v>
      </c>
      <c r="C10" s="59" t="s">
        <v>26</v>
      </c>
      <c r="D10" s="11"/>
      <c r="E10" s="60" t="s">
        <v>10</v>
      </c>
      <c r="F10" s="46">
        <f>F11+F12+F13</f>
        <v>27500</v>
      </c>
      <c r="G10" s="55">
        <f>G11+G12+G13</f>
        <v>5500</v>
      </c>
      <c r="H10" s="150">
        <f>H11+H12+H13</f>
        <v>5500</v>
      </c>
      <c r="I10" s="123"/>
      <c r="J10" s="123"/>
      <c r="K10" s="123"/>
      <c r="L10" s="124"/>
      <c r="M10" s="46">
        <f>M11+M12+M13</f>
        <v>5500</v>
      </c>
      <c r="N10" s="46">
        <f>N11+N12+N13</f>
        <v>5500</v>
      </c>
      <c r="O10" s="46">
        <f>O11+O12+O13</f>
        <v>5500</v>
      </c>
      <c r="P10" s="105"/>
    </row>
    <row r="11" spans="1:16" s="1" customFormat="1" ht="33.75" customHeight="1">
      <c r="A11" s="137"/>
      <c r="B11" s="104"/>
      <c r="C11" s="59" t="s">
        <v>26</v>
      </c>
      <c r="D11" s="10"/>
      <c r="E11" s="60" t="s">
        <v>11</v>
      </c>
      <c r="F11" s="46">
        <f aca="true" t="shared" si="0" ref="F11:F17">G11+H11+M11+N11+O11</f>
        <v>0</v>
      </c>
      <c r="G11" s="55">
        <f>G22+G29+G43+G36</f>
        <v>0</v>
      </c>
      <c r="H11" s="150">
        <f>H22+H29+H43+H36</f>
        <v>0</v>
      </c>
      <c r="I11" s="123"/>
      <c r="J11" s="123"/>
      <c r="K11" s="123"/>
      <c r="L11" s="124"/>
      <c r="M11" s="46">
        <f>M22+M29+M43+M36</f>
        <v>0</v>
      </c>
      <c r="N11" s="46">
        <f>N22+N29+N43+N36</f>
        <v>0</v>
      </c>
      <c r="O11" s="46">
        <f>O22+O29+O43+O36</f>
        <v>0</v>
      </c>
      <c r="P11" s="89"/>
    </row>
    <row r="12" spans="1:16" s="1" customFormat="1" ht="36" customHeight="1">
      <c r="A12" s="137"/>
      <c r="B12" s="104"/>
      <c r="C12" s="59" t="s">
        <v>26</v>
      </c>
      <c r="D12" s="10"/>
      <c r="E12" s="60" t="s">
        <v>12</v>
      </c>
      <c r="F12" s="46">
        <f t="shared" si="0"/>
        <v>0</v>
      </c>
      <c r="G12" s="55">
        <f>G23+G30+G37+G44</f>
        <v>0</v>
      </c>
      <c r="H12" s="150">
        <f>H23+H30+H37+H44</f>
        <v>0</v>
      </c>
      <c r="I12" s="123"/>
      <c r="J12" s="123"/>
      <c r="K12" s="123"/>
      <c r="L12" s="124"/>
      <c r="M12" s="46">
        <f>M23+M30+M37+M44</f>
        <v>0</v>
      </c>
      <c r="N12" s="46">
        <f>N23+N30+N37+N44</f>
        <v>0</v>
      </c>
      <c r="O12" s="46">
        <f>O23+O30+O37+O44</f>
        <v>0</v>
      </c>
      <c r="P12" s="89"/>
    </row>
    <row r="13" spans="1:18" s="1" customFormat="1" ht="33" customHeight="1">
      <c r="A13" s="137"/>
      <c r="B13" s="104"/>
      <c r="C13" s="49" t="s">
        <v>26</v>
      </c>
      <c r="D13" s="10"/>
      <c r="E13" s="60" t="s">
        <v>13</v>
      </c>
      <c r="F13" s="46">
        <f t="shared" si="0"/>
        <v>27500</v>
      </c>
      <c r="G13" s="55">
        <f>G24+G31+G38+G45+G17</f>
        <v>5500</v>
      </c>
      <c r="H13" s="150">
        <f>H24+H31+H38+H45+H17</f>
        <v>5500</v>
      </c>
      <c r="I13" s="123"/>
      <c r="J13" s="123"/>
      <c r="K13" s="123"/>
      <c r="L13" s="124"/>
      <c r="M13" s="46">
        <f>M24+M31+M38+M45+M17</f>
        <v>5500</v>
      </c>
      <c r="N13" s="46">
        <f>N24+N31+N38+N45+N17</f>
        <v>5500</v>
      </c>
      <c r="O13" s="46">
        <f>O24+O31+O38+O45+O17</f>
        <v>5500</v>
      </c>
      <c r="P13" s="89"/>
      <c r="R13" s="6"/>
    </row>
    <row r="14" spans="1:18" s="1" customFormat="1" ht="23.25" customHeight="1">
      <c r="A14" s="122" t="s">
        <v>38</v>
      </c>
      <c r="B14" s="81" t="s">
        <v>40</v>
      </c>
      <c r="C14" s="51" t="s">
        <v>26</v>
      </c>
      <c r="D14" s="16"/>
      <c r="E14" s="58" t="s">
        <v>10</v>
      </c>
      <c r="F14" s="45">
        <f t="shared" si="0"/>
        <v>14601</v>
      </c>
      <c r="G14" s="56">
        <f>G15+G16+G17</f>
        <v>2001</v>
      </c>
      <c r="H14" s="98">
        <f>H15+H16+H17</f>
        <v>3150</v>
      </c>
      <c r="I14" s="123"/>
      <c r="J14" s="123"/>
      <c r="K14" s="123"/>
      <c r="L14" s="124"/>
      <c r="M14" s="45">
        <f>M15+M16+M17</f>
        <v>3150</v>
      </c>
      <c r="N14" s="45">
        <f>N15+N16+N17</f>
        <v>3150</v>
      </c>
      <c r="O14" s="45">
        <f>O15+O16+O17</f>
        <v>3150</v>
      </c>
      <c r="P14" s="94" t="s">
        <v>81</v>
      </c>
      <c r="R14" s="6"/>
    </row>
    <row r="15" spans="1:18" s="1" customFormat="1" ht="35.25" customHeight="1">
      <c r="A15" s="89"/>
      <c r="B15" s="82"/>
      <c r="C15" s="51" t="s">
        <v>26</v>
      </c>
      <c r="D15" s="17"/>
      <c r="E15" s="58" t="s">
        <v>11</v>
      </c>
      <c r="F15" s="45">
        <f t="shared" si="0"/>
        <v>0</v>
      </c>
      <c r="G15" s="56">
        <v>0</v>
      </c>
      <c r="H15" s="98">
        <v>0</v>
      </c>
      <c r="I15" s="123"/>
      <c r="J15" s="123"/>
      <c r="K15" s="123"/>
      <c r="L15" s="124"/>
      <c r="M15" s="45">
        <v>0</v>
      </c>
      <c r="N15" s="45">
        <v>0</v>
      </c>
      <c r="O15" s="45">
        <v>0</v>
      </c>
      <c r="P15" s="89"/>
      <c r="R15" s="6"/>
    </row>
    <row r="16" spans="1:18" s="1" customFormat="1" ht="36" customHeight="1">
      <c r="A16" s="89"/>
      <c r="B16" s="82"/>
      <c r="C16" s="51" t="s">
        <v>26</v>
      </c>
      <c r="D16" s="17"/>
      <c r="E16" s="58" t="s">
        <v>12</v>
      </c>
      <c r="F16" s="45">
        <f t="shared" si="0"/>
        <v>0</v>
      </c>
      <c r="G16" s="56">
        <v>0</v>
      </c>
      <c r="H16" s="98">
        <v>0</v>
      </c>
      <c r="I16" s="123"/>
      <c r="J16" s="123"/>
      <c r="K16" s="123"/>
      <c r="L16" s="124"/>
      <c r="M16" s="45">
        <v>0</v>
      </c>
      <c r="N16" s="45">
        <v>0</v>
      </c>
      <c r="O16" s="45">
        <v>0</v>
      </c>
      <c r="P16" s="89"/>
      <c r="R16" s="6"/>
    </row>
    <row r="17" spans="1:18" s="1" customFormat="1" ht="35.25" customHeight="1">
      <c r="A17" s="89"/>
      <c r="B17" s="83"/>
      <c r="C17" s="51" t="s">
        <v>26</v>
      </c>
      <c r="D17" s="17"/>
      <c r="E17" s="58" t="s">
        <v>13</v>
      </c>
      <c r="F17" s="45">
        <f t="shared" si="0"/>
        <v>14601</v>
      </c>
      <c r="G17" s="56">
        <v>2001</v>
      </c>
      <c r="H17" s="98">
        <v>3150</v>
      </c>
      <c r="I17" s="123"/>
      <c r="J17" s="123"/>
      <c r="K17" s="123"/>
      <c r="L17" s="124"/>
      <c r="M17" s="45">
        <v>3150</v>
      </c>
      <c r="N17" s="45">
        <v>3150</v>
      </c>
      <c r="O17" s="45">
        <v>3150</v>
      </c>
      <c r="P17" s="90"/>
      <c r="R17" s="6"/>
    </row>
    <row r="18" spans="1:18" s="1" customFormat="1" ht="28.5" customHeight="1">
      <c r="A18" s="89"/>
      <c r="B18" s="125" t="s">
        <v>106</v>
      </c>
      <c r="C18" s="88" t="s">
        <v>41</v>
      </c>
      <c r="D18" s="17"/>
      <c r="E18" s="88" t="s">
        <v>41</v>
      </c>
      <c r="F18" s="94" t="s">
        <v>42</v>
      </c>
      <c r="G18" s="94" t="s">
        <v>95</v>
      </c>
      <c r="H18" s="107" t="s">
        <v>86</v>
      </c>
      <c r="I18" s="151" t="s">
        <v>113</v>
      </c>
      <c r="J18" s="152"/>
      <c r="K18" s="152"/>
      <c r="L18" s="153"/>
      <c r="M18" s="94" t="s">
        <v>23</v>
      </c>
      <c r="N18" s="94" t="s">
        <v>24</v>
      </c>
      <c r="O18" s="94" t="s">
        <v>25</v>
      </c>
      <c r="P18" s="89" t="s">
        <v>41</v>
      </c>
      <c r="R18" s="6"/>
    </row>
    <row r="19" spans="1:18" s="1" customFormat="1" ht="24.75" customHeight="1">
      <c r="A19" s="89"/>
      <c r="B19" s="126"/>
      <c r="C19" s="89"/>
      <c r="D19" s="17"/>
      <c r="E19" s="89"/>
      <c r="F19" s="90"/>
      <c r="G19" s="90"/>
      <c r="H19" s="108"/>
      <c r="I19" s="64" t="s">
        <v>91</v>
      </c>
      <c r="J19" s="64" t="s">
        <v>92</v>
      </c>
      <c r="K19" s="64" t="s">
        <v>93</v>
      </c>
      <c r="L19" s="64" t="s">
        <v>94</v>
      </c>
      <c r="M19" s="90"/>
      <c r="N19" s="90"/>
      <c r="O19" s="90"/>
      <c r="P19" s="89"/>
      <c r="R19" s="6"/>
    </row>
    <row r="20" spans="1:18" s="1" customFormat="1" ht="27.75" customHeight="1">
      <c r="A20" s="90"/>
      <c r="B20" s="127"/>
      <c r="C20" s="90"/>
      <c r="D20" s="17"/>
      <c r="E20" s="90"/>
      <c r="F20" s="33" t="s">
        <v>56</v>
      </c>
      <c r="G20" s="33" t="s">
        <v>56</v>
      </c>
      <c r="H20" s="33" t="s">
        <v>56</v>
      </c>
      <c r="I20" s="33" t="s">
        <v>57</v>
      </c>
      <c r="J20" s="33" t="s">
        <v>88</v>
      </c>
      <c r="K20" s="33" t="s">
        <v>89</v>
      </c>
      <c r="L20" s="33" t="s">
        <v>56</v>
      </c>
      <c r="M20" s="33" t="s">
        <v>56</v>
      </c>
      <c r="N20" s="33" t="s">
        <v>56</v>
      </c>
      <c r="O20" s="33" t="s">
        <v>56</v>
      </c>
      <c r="P20" s="90"/>
      <c r="R20" s="6"/>
    </row>
    <row r="21" spans="1:16" s="1" customFormat="1" ht="30" customHeight="1">
      <c r="A21" s="120" t="s">
        <v>44</v>
      </c>
      <c r="B21" s="118" t="s">
        <v>75</v>
      </c>
      <c r="C21" s="51" t="s">
        <v>26</v>
      </c>
      <c r="D21" s="16"/>
      <c r="E21" s="58" t="s">
        <v>10</v>
      </c>
      <c r="F21" s="45">
        <f>F22+F23+F24</f>
        <v>10601</v>
      </c>
      <c r="G21" s="56">
        <f>G22+G23+G24</f>
        <v>1601</v>
      </c>
      <c r="H21" s="98">
        <f>H22+H23+H24</f>
        <v>2250</v>
      </c>
      <c r="I21" s="123"/>
      <c r="J21" s="123"/>
      <c r="K21" s="123"/>
      <c r="L21" s="124"/>
      <c r="M21" s="45">
        <f>M22+M23+M24</f>
        <v>2250</v>
      </c>
      <c r="N21" s="45">
        <f>N22+N23+N24</f>
        <v>2250</v>
      </c>
      <c r="O21" s="45">
        <f>O22+O23+O24</f>
        <v>2250</v>
      </c>
      <c r="P21" s="94" t="s">
        <v>81</v>
      </c>
    </row>
    <row r="22" spans="1:16" s="1" customFormat="1" ht="27.75" customHeight="1">
      <c r="A22" s="120"/>
      <c r="B22" s="118"/>
      <c r="C22" s="51" t="s">
        <v>26</v>
      </c>
      <c r="D22" s="16"/>
      <c r="E22" s="58" t="s">
        <v>11</v>
      </c>
      <c r="F22" s="45">
        <v>0</v>
      </c>
      <c r="G22" s="56">
        <v>0</v>
      </c>
      <c r="H22" s="98">
        <v>0</v>
      </c>
      <c r="I22" s="123"/>
      <c r="J22" s="123"/>
      <c r="K22" s="123"/>
      <c r="L22" s="124"/>
      <c r="M22" s="45">
        <v>0</v>
      </c>
      <c r="N22" s="45">
        <v>0</v>
      </c>
      <c r="O22" s="45">
        <v>0</v>
      </c>
      <c r="P22" s="89"/>
    </row>
    <row r="23" spans="1:16" s="1" customFormat="1" ht="34.5" customHeight="1">
      <c r="A23" s="120"/>
      <c r="B23" s="118"/>
      <c r="C23" s="51" t="s">
        <v>26</v>
      </c>
      <c r="D23" s="16"/>
      <c r="E23" s="58" t="s">
        <v>12</v>
      </c>
      <c r="F23" s="45">
        <v>0</v>
      </c>
      <c r="G23" s="56">
        <v>0</v>
      </c>
      <c r="H23" s="98">
        <v>0</v>
      </c>
      <c r="I23" s="123"/>
      <c r="J23" s="123"/>
      <c r="K23" s="123"/>
      <c r="L23" s="124"/>
      <c r="M23" s="45">
        <v>0</v>
      </c>
      <c r="N23" s="45">
        <v>0</v>
      </c>
      <c r="O23" s="45">
        <v>0</v>
      </c>
      <c r="P23" s="89"/>
    </row>
    <row r="24" spans="1:16" s="1" customFormat="1" ht="33.75" customHeight="1">
      <c r="A24" s="120"/>
      <c r="B24" s="118"/>
      <c r="C24" s="51" t="s">
        <v>26</v>
      </c>
      <c r="D24" s="16"/>
      <c r="E24" s="58" t="s">
        <v>13</v>
      </c>
      <c r="F24" s="45">
        <f>SUM(G24:O24)</f>
        <v>10601</v>
      </c>
      <c r="G24" s="56">
        <v>1601</v>
      </c>
      <c r="H24" s="98">
        <v>2250</v>
      </c>
      <c r="I24" s="123"/>
      <c r="J24" s="123"/>
      <c r="K24" s="123"/>
      <c r="L24" s="124"/>
      <c r="M24" s="45">
        <v>2250</v>
      </c>
      <c r="N24" s="45">
        <v>2250</v>
      </c>
      <c r="O24" s="45">
        <v>2250</v>
      </c>
      <c r="P24" s="90"/>
    </row>
    <row r="25" spans="1:16" s="1" customFormat="1" ht="33.75" customHeight="1">
      <c r="A25" s="79"/>
      <c r="B25" s="118" t="s">
        <v>111</v>
      </c>
      <c r="C25" s="119" t="s">
        <v>41</v>
      </c>
      <c r="D25" s="16"/>
      <c r="E25" s="119" t="s">
        <v>41</v>
      </c>
      <c r="F25" s="78" t="s">
        <v>42</v>
      </c>
      <c r="G25" s="78" t="s">
        <v>95</v>
      </c>
      <c r="H25" s="107" t="s">
        <v>86</v>
      </c>
      <c r="I25" s="109" t="s">
        <v>113</v>
      </c>
      <c r="J25" s="110"/>
      <c r="K25" s="110"/>
      <c r="L25" s="111"/>
      <c r="M25" s="78" t="s">
        <v>23</v>
      </c>
      <c r="N25" s="78" t="s">
        <v>24</v>
      </c>
      <c r="O25" s="78" t="s">
        <v>25</v>
      </c>
      <c r="P25" s="91" t="s">
        <v>41</v>
      </c>
    </row>
    <row r="26" spans="1:16" s="1" customFormat="1" ht="15" customHeight="1">
      <c r="A26" s="79"/>
      <c r="B26" s="121"/>
      <c r="C26" s="79"/>
      <c r="D26" s="16"/>
      <c r="E26" s="79"/>
      <c r="F26" s="79"/>
      <c r="G26" s="79"/>
      <c r="H26" s="108"/>
      <c r="I26" s="64" t="s">
        <v>91</v>
      </c>
      <c r="J26" s="64" t="s">
        <v>92</v>
      </c>
      <c r="K26" s="64" t="s">
        <v>93</v>
      </c>
      <c r="L26" s="64" t="s">
        <v>94</v>
      </c>
      <c r="M26" s="79"/>
      <c r="N26" s="79"/>
      <c r="O26" s="79"/>
      <c r="P26" s="89"/>
    </row>
    <row r="27" spans="1:16" s="1" customFormat="1" ht="46.5" customHeight="1">
      <c r="A27" s="79"/>
      <c r="B27" s="121"/>
      <c r="C27" s="79"/>
      <c r="D27" s="16"/>
      <c r="E27" s="79"/>
      <c r="F27" s="33" t="s">
        <v>90</v>
      </c>
      <c r="G27" s="33" t="s">
        <v>58</v>
      </c>
      <c r="H27" s="33" t="s">
        <v>58</v>
      </c>
      <c r="I27" s="33" t="s">
        <v>59</v>
      </c>
      <c r="J27" s="33" t="s">
        <v>97</v>
      </c>
      <c r="K27" s="33" t="s">
        <v>100</v>
      </c>
      <c r="L27" s="33" t="s">
        <v>58</v>
      </c>
      <c r="M27" s="33" t="s">
        <v>58</v>
      </c>
      <c r="N27" s="33" t="s">
        <v>58</v>
      </c>
      <c r="O27" s="33" t="s">
        <v>58</v>
      </c>
      <c r="P27" s="90"/>
    </row>
    <row r="28" spans="1:16" s="1" customFormat="1" ht="31.5" customHeight="1">
      <c r="A28" s="112" t="s">
        <v>14</v>
      </c>
      <c r="B28" s="118" t="s">
        <v>55</v>
      </c>
      <c r="C28" s="51" t="s">
        <v>26</v>
      </c>
      <c r="D28" s="16"/>
      <c r="E28" s="58" t="s">
        <v>10</v>
      </c>
      <c r="F28" s="14">
        <f>F29+F30+F31</f>
        <v>0</v>
      </c>
      <c r="G28" s="57">
        <f>G29+G30+G31</f>
        <v>0</v>
      </c>
      <c r="H28" s="95">
        <f>H29+H30+H31</f>
        <v>0</v>
      </c>
      <c r="I28" s="86"/>
      <c r="J28" s="86"/>
      <c r="K28" s="86"/>
      <c r="L28" s="87"/>
      <c r="M28" s="14">
        <f>M29+M30+M31</f>
        <v>0</v>
      </c>
      <c r="N28" s="14">
        <f>N29+N30+N31</f>
        <v>0</v>
      </c>
      <c r="O28" s="14">
        <f>O29+O30+O31</f>
        <v>0</v>
      </c>
      <c r="P28" s="94" t="s">
        <v>81</v>
      </c>
    </row>
    <row r="29" spans="1:16" s="1" customFormat="1" ht="36" customHeight="1">
      <c r="A29" s="113"/>
      <c r="B29" s="118"/>
      <c r="C29" s="51" t="s">
        <v>26</v>
      </c>
      <c r="D29" s="17"/>
      <c r="E29" s="58" t="s">
        <v>11</v>
      </c>
      <c r="F29" s="14">
        <f>G29+H29+M29+N29+O29</f>
        <v>0</v>
      </c>
      <c r="G29" s="57">
        <v>0</v>
      </c>
      <c r="H29" s="95">
        <v>0</v>
      </c>
      <c r="I29" s="86"/>
      <c r="J29" s="86"/>
      <c r="K29" s="86"/>
      <c r="L29" s="87"/>
      <c r="M29" s="57">
        <v>0</v>
      </c>
      <c r="N29" s="15">
        <v>0</v>
      </c>
      <c r="O29" s="15">
        <v>0</v>
      </c>
      <c r="P29" s="89"/>
    </row>
    <row r="30" spans="1:16" s="1" customFormat="1" ht="33" customHeight="1">
      <c r="A30" s="113"/>
      <c r="B30" s="118"/>
      <c r="C30" s="51" t="s">
        <v>26</v>
      </c>
      <c r="D30" s="17"/>
      <c r="E30" s="58" t="s">
        <v>12</v>
      </c>
      <c r="F30" s="14">
        <f>G30+H30+M30+N30+O30</f>
        <v>0</v>
      </c>
      <c r="G30" s="57">
        <v>0</v>
      </c>
      <c r="H30" s="95">
        <v>0</v>
      </c>
      <c r="I30" s="86"/>
      <c r="J30" s="86"/>
      <c r="K30" s="86"/>
      <c r="L30" s="87"/>
      <c r="M30" s="57">
        <v>0</v>
      </c>
      <c r="N30" s="15">
        <v>0</v>
      </c>
      <c r="O30" s="15">
        <v>0</v>
      </c>
      <c r="P30" s="89"/>
    </row>
    <row r="31" spans="1:16" s="1" customFormat="1" ht="41.25" customHeight="1">
      <c r="A31" s="113"/>
      <c r="B31" s="118"/>
      <c r="C31" s="51" t="s">
        <v>26</v>
      </c>
      <c r="D31" s="17"/>
      <c r="E31" s="58" t="s">
        <v>13</v>
      </c>
      <c r="F31" s="14">
        <f>G31+H31+M31+N31+O31</f>
        <v>0</v>
      </c>
      <c r="G31" s="57">
        <v>0</v>
      </c>
      <c r="H31" s="95">
        <v>0</v>
      </c>
      <c r="I31" s="86"/>
      <c r="J31" s="86"/>
      <c r="K31" s="86"/>
      <c r="L31" s="87"/>
      <c r="M31" s="57">
        <v>0</v>
      </c>
      <c r="N31" s="15">
        <v>0</v>
      </c>
      <c r="O31" s="15">
        <v>0</v>
      </c>
      <c r="P31" s="90"/>
    </row>
    <row r="32" spans="1:16" s="1" customFormat="1" ht="41.25" customHeight="1">
      <c r="A32" s="114"/>
      <c r="B32" s="81" t="s">
        <v>107</v>
      </c>
      <c r="C32" s="88" t="s">
        <v>41</v>
      </c>
      <c r="D32" s="17"/>
      <c r="E32" s="88" t="s">
        <v>41</v>
      </c>
      <c r="F32" s="78" t="s">
        <v>42</v>
      </c>
      <c r="G32" s="78" t="s">
        <v>43</v>
      </c>
      <c r="H32" s="107" t="s">
        <v>86</v>
      </c>
      <c r="I32" s="109" t="s">
        <v>113</v>
      </c>
      <c r="J32" s="110"/>
      <c r="K32" s="110"/>
      <c r="L32" s="111"/>
      <c r="M32" s="78" t="s">
        <v>23</v>
      </c>
      <c r="N32" s="78" t="s">
        <v>24</v>
      </c>
      <c r="O32" s="78" t="s">
        <v>25</v>
      </c>
      <c r="P32" s="79" t="s">
        <v>41</v>
      </c>
    </row>
    <row r="33" spans="1:16" s="1" customFormat="1" ht="19.5" customHeight="1">
      <c r="A33" s="114"/>
      <c r="B33" s="82"/>
      <c r="C33" s="89"/>
      <c r="D33" s="17"/>
      <c r="E33" s="89"/>
      <c r="F33" s="79"/>
      <c r="G33" s="79"/>
      <c r="H33" s="108"/>
      <c r="I33" s="64" t="s">
        <v>91</v>
      </c>
      <c r="J33" s="64" t="s">
        <v>92</v>
      </c>
      <c r="K33" s="64" t="s">
        <v>93</v>
      </c>
      <c r="L33" s="64" t="s">
        <v>94</v>
      </c>
      <c r="M33" s="79"/>
      <c r="N33" s="79"/>
      <c r="O33" s="79"/>
      <c r="P33" s="79"/>
    </row>
    <row r="34" spans="1:16" s="1" customFormat="1" ht="29.25" customHeight="1">
      <c r="A34" s="115"/>
      <c r="B34" s="83"/>
      <c r="C34" s="90"/>
      <c r="D34" s="17"/>
      <c r="E34" s="90"/>
      <c r="F34" s="33" t="s">
        <v>59</v>
      </c>
      <c r="G34" s="33" t="s">
        <v>59</v>
      </c>
      <c r="H34" s="33" t="s">
        <v>59</v>
      </c>
      <c r="I34" s="33" t="s">
        <v>59</v>
      </c>
      <c r="J34" s="33" t="s">
        <v>59</v>
      </c>
      <c r="K34" s="33" t="s">
        <v>59</v>
      </c>
      <c r="L34" s="33" t="s">
        <v>59</v>
      </c>
      <c r="M34" s="33" t="s">
        <v>59</v>
      </c>
      <c r="N34" s="33" t="s">
        <v>59</v>
      </c>
      <c r="O34" s="33" t="s">
        <v>59</v>
      </c>
      <c r="P34" s="79"/>
    </row>
    <row r="35" spans="1:16" s="1" customFormat="1" ht="28.5" customHeight="1">
      <c r="A35" s="112" t="s">
        <v>15</v>
      </c>
      <c r="B35" s="81" t="s">
        <v>32</v>
      </c>
      <c r="C35" s="51" t="s">
        <v>26</v>
      </c>
      <c r="D35" s="16"/>
      <c r="E35" s="58" t="s">
        <v>10</v>
      </c>
      <c r="F35" s="45">
        <f>F36+F37+F38</f>
        <v>1798</v>
      </c>
      <c r="G35" s="56">
        <f>G36+G37+G38</f>
        <v>1798</v>
      </c>
      <c r="H35" s="98">
        <f>H36+H37+H38</f>
        <v>0</v>
      </c>
      <c r="I35" s="123"/>
      <c r="J35" s="123"/>
      <c r="K35" s="123"/>
      <c r="L35" s="124"/>
      <c r="M35" s="45">
        <f>M36+M37+M38</f>
        <v>0</v>
      </c>
      <c r="N35" s="45">
        <f>N36+N37+N38</f>
        <v>0</v>
      </c>
      <c r="O35" s="45">
        <f>O36+O37+O38</f>
        <v>0</v>
      </c>
      <c r="P35" s="94" t="s">
        <v>81</v>
      </c>
    </row>
    <row r="36" spans="1:16" s="1" customFormat="1" ht="41.25" customHeight="1">
      <c r="A36" s="113"/>
      <c r="B36" s="93"/>
      <c r="C36" s="51" t="s">
        <v>26</v>
      </c>
      <c r="D36" s="17"/>
      <c r="E36" s="58" t="s">
        <v>11</v>
      </c>
      <c r="F36" s="48">
        <v>0</v>
      </c>
      <c r="G36" s="56">
        <v>0</v>
      </c>
      <c r="H36" s="98">
        <v>0</v>
      </c>
      <c r="I36" s="123"/>
      <c r="J36" s="123"/>
      <c r="K36" s="123"/>
      <c r="L36" s="124"/>
      <c r="M36" s="28">
        <v>0</v>
      </c>
      <c r="N36" s="48">
        <v>0</v>
      </c>
      <c r="O36" s="48">
        <v>0</v>
      </c>
      <c r="P36" s="89"/>
    </row>
    <row r="37" spans="1:16" s="1" customFormat="1" ht="41.25" customHeight="1">
      <c r="A37" s="113"/>
      <c r="B37" s="93"/>
      <c r="C37" s="51" t="s">
        <v>26</v>
      </c>
      <c r="D37" s="17"/>
      <c r="E37" s="58" t="s">
        <v>12</v>
      </c>
      <c r="F37" s="48">
        <v>0</v>
      </c>
      <c r="G37" s="56">
        <v>0</v>
      </c>
      <c r="H37" s="98">
        <v>0</v>
      </c>
      <c r="I37" s="123"/>
      <c r="J37" s="123"/>
      <c r="K37" s="123"/>
      <c r="L37" s="124"/>
      <c r="M37" s="28">
        <v>0</v>
      </c>
      <c r="N37" s="48">
        <v>0</v>
      </c>
      <c r="O37" s="48">
        <v>0</v>
      </c>
      <c r="P37" s="89"/>
    </row>
    <row r="38" spans="1:16" s="1" customFormat="1" ht="42.75" customHeight="1">
      <c r="A38" s="113"/>
      <c r="B38" s="93"/>
      <c r="C38" s="51" t="s">
        <v>26</v>
      </c>
      <c r="D38" s="17"/>
      <c r="E38" s="58" t="s">
        <v>13</v>
      </c>
      <c r="F38" s="45">
        <f>SUM(G38:O38)</f>
        <v>1798</v>
      </c>
      <c r="G38" s="56">
        <v>1798</v>
      </c>
      <c r="H38" s="98">
        <v>0</v>
      </c>
      <c r="I38" s="123"/>
      <c r="J38" s="123"/>
      <c r="K38" s="123"/>
      <c r="L38" s="124"/>
      <c r="M38" s="45">
        <v>0</v>
      </c>
      <c r="N38" s="45">
        <v>0</v>
      </c>
      <c r="O38" s="45">
        <v>0</v>
      </c>
      <c r="P38" s="90"/>
    </row>
    <row r="39" spans="1:16" s="1" customFormat="1" ht="29.25" customHeight="1">
      <c r="A39" s="114"/>
      <c r="B39" s="81" t="s">
        <v>118</v>
      </c>
      <c r="C39" s="88" t="s">
        <v>41</v>
      </c>
      <c r="D39" s="17"/>
      <c r="E39" s="88" t="s">
        <v>41</v>
      </c>
      <c r="F39" s="78" t="s">
        <v>42</v>
      </c>
      <c r="G39" s="78" t="s">
        <v>95</v>
      </c>
      <c r="H39" s="107" t="s">
        <v>86</v>
      </c>
      <c r="I39" s="109" t="s">
        <v>113</v>
      </c>
      <c r="J39" s="110"/>
      <c r="K39" s="110"/>
      <c r="L39" s="111"/>
      <c r="M39" s="78" t="s">
        <v>23</v>
      </c>
      <c r="N39" s="78" t="s">
        <v>24</v>
      </c>
      <c r="O39" s="78" t="s">
        <v>25</v>
      </c>
      <c r="P39" s="79" t="s">
        <v>41</v>
      </c>
    </row>
    <row r="40" spans="1:16" s="1" customFormat="1" ht="19.5" customHeight="1">
      <c r="A40" s="114"/>
      <c r="B40" s="93"/>
      <c r="C40" s="92"/>
      <c r="D40" s="17"/>
      <c r="E40" s="92"/>
      <c r="F40" s="79"/>
      <c r="G40" s="79"/>
      <c r="H40" s="108"/>
      <c r="I40" s="64" t="s">
        <v>91</v>
      </c>
      <c r="J40" s="64" t="s">
        <v>92</v>
      </c>
      <c r="K40" s="64" t="s">
        <v>93</v>
      </c>
      <c r="L40" s="64" t="s">
        <v>94</v>
      </c>
      <c r="M40" s="79"/>
      <c r="N40" s="79"/>
      <c r="O40" s="79"/>
      <c r="P40" s="79"/>
    </row>
    <row r="41" spans="1:16" s="1" customFormat="1" ht="42.75" customHeight="1">
      <c r="A41" s="115"/>
      <c r="B41" s="116"/>
      <c r="C41" s="117"/>
      <c r="D41" s="17"/>
      <c r="E41" s="117"/>
      <c r="F41" s="33" t="s">
        <v>60</v>
      </c>
      <c r="G41" s="33" t="s">
        <v>61</v>
      </c>
      <c r="H41" s="33" t="s">
        <v>59</v>
      </c>
      <c r="I41" s="33" t="s">
        <v>59</v>
      </c>
      <c r="J41" s="33" t="s">
        <v>59</v>
      </c>
      <c r="K41" s="33" t="s">
        <v>59</v>
      </c>
      <c r="L41" s="33" t="s">
        <v>59</v>
      </c>
      <c r="M41" s="33" t="s">
        <v>59</v>
      </c>
      <c r="N41" s="33" t="s">
        <v>59</v>
      </c>
      <c r="O41" s="33" t="s">
        <v>59</v>
      </c>
      <c r="P41" s="79"/>
    </row>
    <row r="42" spans="1:16" s="1" customFormat="1" ht="31.5" customHeight="1">
      <c r="A42" s="112" t="s">
        <v>27</v>
      </c>
      <c r="B42" s="81" t="s">
        <v>62</v>
      </c>
      <c r="C42" s="51" t="s">
        <v>26</v>
      </c>
      <c r="D42" s="16"/>
      <c r="E42" s="58" t="s">
        <v>10</v>
      </c>
      <c r="F42" s="14">
        <f>F43+F44+F45</f>
        <v>500</v>
      </c>
      <c r="G42" s="57">
        <f>G43+G44+G45</f>
        <v>100</v>
      </c>
      <c r="H42" s="95">
        <f>H43+H44+H45</f>
        <v>100</v>
      </c>
      <c r="I42" s="86"/>
      <c r="J42" s="86"/>
      <c r="K42" s="86"/>
      <c r="L42" s="87"/>
      <c r="M42" s="14">
        <f>M43+M44+M45</f>
        <v>100</v>
      </c>
      <c r="N42" s="14">
        <f>N43+N44+N45</f>
        <v>100</v>
      </c>
      <c r="O42" s="14">
        <f>O43+O44+O45</f>
        <v>100</v>
      </c>
      <c r="P42" s="94" t="s">
        <v>81</v>
      </c>
    </row>
    <row r="43" spans="1:16" s="1" customFormat="1" ht="41.25" customHeight="1">
      <c r="A43" s="113"/>
      <c r="B43" s="93"/>
      <c r="C43" s="51" t="s">
        <v>26</v>
      </c>
      <c r="D43" s="17"/>
      <c r="E43" s="58" t="s">
        <v>11</v>
      </c>
      <c r="F43" s="14">
        <f>G43+H43+M43+N43+O43</f>
        <v>0</v>
      </c>
      <c r="G43" s="57">
        <v>0</v>
      </c>
      <c r="H43" s="95">
        <v>0</v>
      </c>
      <c r="I43" s="86"/>
      <c r="J43" s="86"/>
      <c r="K43" s="86"/>
      <c r="L43" s="87"/>
      <c r="M43" s="14">
        <v>0</v>
      </c>
      <c r="N43" s="14">
        <v>0</v>
      </c>
      <c r="O43" s="14">
        <v>0</v>
      </c>
      <c r="P43" s="89"/>
    </row>
    <row r="44" spans="1:16" s="1" customFormat="1" ht="54.75" customHeight="1">
      <c r="A44" s="113"/>
      <c r="B44" s="93"/>
      <c r="C44" s="51" t="s">
        <v>26</v>
      </c>
      <c r="D44" s="17"/>
      <c r="E44" s="58" t="s">
        <v>12</v>
      </c>
      <c r="F44" s="14">
        <f>G44+H44+M44+N44+O44</f>
        <v>0</v>
      </c>
      <c r="G44" s="57">
        <v>0</v>
      </c>
      <c r="H44" s="95">
        <v>0</v>
      </c>
      <c r="I44" s="86"/>
      <c r="J44" s="86"/>
      <c r="K44" s="86"/>
      <c r="L44" s="87"/>
      <c r="M44" s="14">
        <v>0</v>
      </c>
      <c r="N44" s="14">
        <v>0</v>
      </c>
      <c r="O44" s="14">
        <v>0</v>
      </c>
      <c r="P44" s="89"/>
    </row>
    <row r="45" spans="1:16" s="1" customFormat="1" ht="53.25" customHeight="1">
      <c r="A45" s="113"/>
      <c r="B45" s="93"/>
      <c r="C45" s="51" t="s">
        <v>26</v>
      </c>
      <c r="D45" s="17"/>
      <c r="E45" s="58" t="s">
        <v>13</v>
      </c>
      <c r="F45" s="14">
        <f>G45+H45+M45+N45+O45</f>
        <v>500</v>
      </c>
      <c r="G45" s="57">
        <v>100</v>
      </c>
      <c r="H45" s="95">
        <v>100</v>
      </c>
      <c r="I45" s="86"/>
      <c r="J45" s="86"/>
      <c r="K45" s="86"/>
      <c r="L45" s="87"/>
      <c r="M45" s="14">
        <v>100</v>
      </c>
      <c r="N45" s="14">
        <v>100</v>
      </c>
      <c r="O45" s="14">
        <v>100</v>
      </c>
      <c r="P45" s="90"/>
    </row>
    <row r="46" spans="1:16" s="1" customFormat="1" ht="34.5" customHeight="1">
      <c r="A46" s="114"/>
      <c r="B46" s="81" t="s">
        <v>108</v>
      </c>
      <c r="C46" s="88" t="s">
        <v>41</v>
      </c>
      <c r="D46" s="17"/>
      <c r="E46" s="88" t="s">
        <v>41</v>
      </c>
      <c r="F46" s="78" t="s">
        <v>42</v>
      </c>
      <c r="G46" s="78" t="s">
        <v>7</v>
      </c>
      <c r="H46" s="107" t="s">
        <v>86</v>
      </c>
      <c r="I46" s="109" t="s">
        <v>113</v>
      </c>
      <c r="J46" s="110"/>
      <c r="K46" s="110"/>
      <c r="L46" s="111"/>
      <c r="M46" s="78" t="s">
        <v>23</v>
      </c>
      <c r="N46" s="78" t="s">
        <v>24</v>
      </c>
      <c r="O46" s="78" t="s">
        <v>25</v>
      </c>
      <c r="P46" s="91" t="s">
        <v>41</v>
      </c>
    </row>
    <row r="47" spans="1:16" s="1" customFormat="1" ht="17.25" customHeight="1">
      <c r="A47" s="114"/>
      <c r="B47" s="82"/>
      <c r="C47" s="89"/>
      <c r="D47" s="17"/>
      <c r="E47" s="89"/>
      <c r="F47" s="79"/>
      <c r="G47" s="79"/>
      <c r="H47" s="108"/>
      <c r="I47" s="64" t="s">
        <v>91</v>
      </c>
      <c r="J47" s="64" t="s">
        <v>92</v>
      </c>
      <c r="K47" s="64" t="s">
        <v>93</v>
      </c>
      <c r="L47" s="64" t="s">
        <v>94</v>
      </c>
      <c r="M47" s="79"/>
      <c r="N47" s="79"/>
      <c r="O47" s="79"/>
      <c r="P47" s="89"/>
    </row>
    <row r="48" spans="1:16" s="1" customFormat="1" ht="79.5" customHeight="1">
      <c r="A48" s="115"/>
      <c r="B48" s="83"/>
      <c r="C48" s="90"/>
      <c r="D48" s="17"/>
      <c r="E48" s="90"/>
      <c r="F48" s="33" t="s">
        <v>63</v>
      </c>
      <c r="G48" s="33" t="s">
        <v>46</v>
      </c>
      <c r="H48" s="33" t="s">
        <v>46</v>
      </c>
      <c r="I48" s="33" t="s">
        <v>59</v>
      </c>
      <c r="J48" s="33" t="s">
        <v>59</v>
      </c>
      <c r="K48" s="33" t="s">
        <v>59</v>
      </c>
      <c r="L48" s="33" t="s">
        <v>46</v>
      </c>
      <c r="M48" s="33" t="s">
        <v>46</v>
      </c>
      <c r="N48" s="33" t="s">
        <v>46</v>
      </c>
      <c r="O48" s="33" t="s">
        <v>46</v>
      </c>
      <c r="P48" s="90"/>
    </row>
    <row r="49" spans="1:16" s="1" customFormat="1" ht="30.75" customHeight="1">
      <c r="A49" s="101">
        <v>2</v>
      </c>
      <c r="B49" s="103" t="s">
        <v>19</v>
      </c>
      <c r="C49" s="51" t="s">
        <v>26</v>
      </c>
      <c r="D49" s="11"/>
      <c r="E49" s="60" t="s">
        <v>10</v>
      </c>
      <c r="F49" s="47">
        <f>O49+N49+M49+H49+G49</f>
        <v>33009.55</v>
      </c>
      <c r="G49" s="47">
        <f>G50+G51+G52</f>
        <v>5842.5</v>
      </c>
      <c r="H49" s="85">
        <f>H50+H51+H52</f>
        <v>6943.8</v>
      </c>
      <c r="I49" s="86"/>
      <c r="J49" s="86"/>
      <c r="K49" s="86"/>
      <c r="L49" s="87"/>
      <c r="M49" s="47">
        <f>M50+M51+M52</f>
        <v>6943.8</v>
      </c>
      <c r="N49" s="47">
        <f>N50+N51+N52</f>
        <v>6943.8</v>
      </c>
      <c r="O49" s="47">
        <f>O50+O51+O52</f>
        <v>6335.65</v>
      </c>
      <c r="P49" s="105"/>
    </row>
    <row r="50" spans="1:16" s="1" customFormat="1" ht="36" customHeight="1">
      <c r="A50" s="102"/>
      <c r="B50" s="104"/>
      <c r="C50" s="51" t="s">
        <v>26</v>
      </c>
      <c r="D50" s="10"/>
      <c r="E50" s="60" t="s">
        <v>11</v>
      </c>
      <c r="F50" s="47">
        <f>O50+N50+M50+H50+G50</f>
        <v>0</v>
      </c>
      <c r="G50" s="47">
        <f>G54+G61</f>
        <v>0</v>
      </c>
      <c r="H50" s="85">
        <f>H54+H61</f>
        <v>0</v>
      </c>
      <c r="I50" s="86"/>
      <c r="J50" s="86"/>
      <c r="K50" s="86"/>
      <c r="L50" s="87"/>
      <c r="M50" s="47">
        <f aca="true" t="shared" si="1" ref="M50:O52">M54+M61</f>
        <v>0</v>
      </c>
      <c r="N50" s="47">
        <f t="shared" si="1"/>
        <v>0</v>
      </c>
      <c r="O50" s="47">
        <f t="shared" si="1"/>
        <v>0</v>
      </c>
      <c r="P50" s="106"/>
    </row>
    <row r="51" spans="1:16" s="1" customFormat="1" ht="40.5" customHeight="1">
      <c r="A51" s="102"/>
      <c r="B51" s="104"/>
      <c r="C51" s="51" t="s">
        <v>26</v>
      </c>
      <c r="D51" s="10"/>
      <c r="E51" s="60" t="s">
        <v>12</v>
      </c>
      <c r="F51" s="47">
        <f>O51+N51+M51+H51+G51</f>
        <v>0</v>
      </c>
      <c r="G51" s="47">
        <f>G62+G55</f>
        <v>0</v>
      </c>
      <c r="H51" s="85">
        <f>H55+H62</f>
        <v>0</v>
      </c>
      <c r="I51" s="86"/>
      <c r="J51" s="86"/>
      <c r="K51" s="86"/>
      <c r="L51" s="87"/>
      <c r="M51" s="47">
        <f t="shared" si="1"/>
        <v>0</v>
      </c>
      <c r="N51" s="47">
        <f t="shared" si="1"/>
        <v>0</v>
      </c>
      <c r="O51" s="47">
        <f t="shared" si="1"/>
        <v>0</v>
      </c>
      <c r="P51" s="106"/>
    </row>
    <row r="52" spans="1:16" s="1" customFormat="1" ht="45.75" customHeight="1">
      <c r="A52" s="102"/>
      <c r="B52" s="104"/>
      <c r="C52" s="51" t="s">
        <v>26</v>
      </c>
      <c r="D52" s="10"/>
      <c r="E52" s="60" t="s">
        <v>13</v>
      </c>
      <c r="F52" s="47">
        <f>O52+N52+M52+H52+G52</f>
        <v>33009.55</v>
      </c>
      <c r="G52" s="55">
        <f>G56+G63</f>
        <v>5842.5</v>
      </c>
      <c r="H52" s="154">
        <f>H56+H63</f>
        <v>6943.8</v>
      </c>
      <c r="I52" s="86"/>
      <c r="J52" s="86"/>
      <c r="K52" s="86"/>
      <c r="L52" s="87"/>
      <c r="M52" s="34">
        <f t="shared" si="1"/>
        <v>6943.8</v>
      </c>
      <c r="N52" s="34">
        <f t="shared" si="1"/>
        <v>6943.8</v>
      </c>
      <c r="O52" s="34">
        <f t="shared" si="1"/>
        <v>6335.65</v>
      </c>
      <c r="P52" s="106"/>
    </row>
    <row r="53" spans="1:16" s="1" customFormat="1" ht="24" customHeight="1">
      <c r="A53" s="88">
        <v>2.1</v>
      </c>
      <c r="B53" s="81" t="s">
        <v>20</v>
      </c>
      <c r="C53" s="70" t="s">
        <v>26</v>
      </c>
      <c r="D53" s="16"/>
      <c r="E53" s="74" t="s">
        <v>10</v>
      </c>
      <c r="F53" s="14">
        <f>G53+H53+M53+O53+N53</f>
        <v>18788.1</v>
      </c>
      <c r="G53" s="68">
        <f>G54+G55+G56</f>
        <v>3363.1</v>
      </c>
      <c r="H53" s="95">
        <f>H54+H55+H56</f>
        <v>3856.25</v>
      </c>
      <c r="I53" s="96"/>
      <c r="J53" s="96"/>
      <c r="K53" s="96"/>
      <c r="L53" s="97"/>
      <c r="M53" s="68">
        <f>M54+M55+M56</f>
        <v>3856.25</v>
      </c>
      <c r="N53" s="68">
        <f>N54+N55+N56</f>
        <v>3856.25</v>
      </c>
      <c r="O53" s="68">
        <f>O54+O55+O56</f>
        <v>3856.25</v>
      </c>
      <c r="P53" s="94" t="s">
        <v>76</v>
      </c>
    </row>
    <row r="54" spans="1:16" s="1" customFormat="1" ht="45" customHeight="1">
      <c r="A54" s="92"/>
      <c r="B54" s="93"/>
      <c r="C54" s="70" t="s">
        <v>26</v>
      </c>
      <c r="D54" s="17"/>
      <c r="E54" s="74" t="s">
        <v>11</v>
      </c>
      <c r="F54" s="14">
        <f>G54+H54+M54+N54+O54</f>
        <v>0</v>
      </c>
      <c r="G54" s="68">
        <v>0</v>
      </c>
      <c r="H54" s="95">
        <v>0</v>
      </c>
      <c r="I54" s="96"/>
      <c r="J54" s="96"/>
      <c r="K54" s="96"/>
      <c r="L54" s="97"/>
      <c r="M54" s="68">
        <v>0</v>
      </c>
      <c r="N54" s="68">
        <v>0</v>
      </c>
      <c r="O54" s="68">
        <v>0</v>
      </c>
      <c r="P54" s="89"/>
    </row>
    <row r="55" spans="1:16" s="1" customFormat="1" ht="35.25" customHeight="1">
      <c r="A55" s="92"/>
      <c r="B55" s="93"/>
      <c r="C55" s="70" t="s">
        <v>26</v>
      </c>
      <c r="D55" s="17"/>
      <c r="E55" s="74" t="s">
        <v>12</v>
      </c>
      <c r="F55" s="14">
        <f>G55+H55+M55+N55+O55</f>
        <v>0</v>
      </c>
      <c r="G55" s="68">
        <v>0</v>
      </c>
      <c r="H55" s="95">
        <v>0</v>
      </c>
      <c r="I55" s="96"/>
      <c r="J55" s="96"/>
      <c r="K55" s="96"/>
      <c r="L55" s="97"/>
      <c r="M55" s="68">
        <v>0</v>
      </c>
      <c r="N55" s="68">
        <v>0</v>
      </c>
      <c r="O55" s="68">
        <v>0</v>
      </c>
      <c r="P55" s="89"/>
    </row>
    <row r="56" spans="1:16" s="1" customFormat="1" ht="33.75" customHeight="1">
      <c r="A56" s="92"/>
      <c r="B56" s="93"/>
      <c r="C56" s="70" t="s">
        <v>26</v>
      </c>
      <c r="D56" s="17"/>
      <c r="E56" s="74" t="s">
        <v>13</v>
      </c>
      <c r="F56" s="66">
        <f>G56+H56+M56+O56+N56</f>
        <v>18788.1</v>
      </c>
      <c r="G56" s="69">
        <v>3363.1</v>
      </c>
      <c r="H56" s="98">
        <v>3856.25</v>
      </c>
      <c r="I56" s="99"/>
      <c r="J56" s="99"/>
      <c r="K56" s="99"/>
      <c r="L56" s="100"/>
      <c r="M56" s="66">
        <v>3856.25</v>
      </c>
      <c r="N56" s="66">
        <v>3856.25</v>
      </c>
      <c r="O56" s="66">
        <v>3856.25</v>
      </c>
      <c r="P56" s="89"/>
    </row>
    <row r="57" spans="1:16" s="1" customFormat="1" ht="25.5" customHeight="1">
      <c r="A57" s="89"/>
      <c r="B57" s="81" t="s">
        <v>112</v>
      </c>
      <c r="C57" s="88" t="s">
        <v>41</v>
      </c>
      <c r="D57" s="17"/>
      <c r="E57" s="88" t="s">
        <v>41</v>
      </c>
      <c r="F57" s="78" t="s">
        <v>42</v>
      </c>
      <c r="G57" s="78" t="s">
        <v>95</v>
      </c>
      <c r="H57" s="107" t="s">
        <v>86</v>
      </c>
      <c r="I57" s="109" t="s">
        <v>113</v>
      </c>
      <c r="J57" s="155"/>
      <c r="K57" s="155"/>
      <c r="L57" s="156"/>
      <c r="M57" s="78" t="s">
        <v>23</v>
      </c>
      <c r="N57" s="78" t="s">
        <v>24</v>
      </c>
      <c r="O57" s="78" t="s">
        <v>25</v>
      </c>
      <c r="P57" s="91" t="s">
        <v>41</v>
      </c>
    </row>
    <row r="58" spans="1:16" s="1" customFormat="1" ht="18" customHeight="1">
      <c r="A58" s="89"/>
      <c r="B58" s="82"/>
      <c r="C58" s="89"/>
      <c r="D58" s="17"/>
      <c r="E58" s="89"/>
      <c r="F58" s="79"/>
      <c r="G58" s="79"/>
      <c r="H58" s="117"/>
      <c r="I58" s="64" t="s">
        <v>91</v>
      </c>
      <c r="J58" s="64" t="s">
        <v>92</v>
      </c>
      <c r="K58" s="64" t="s">
        <v>93</v>
      </c>
      <c r="L58" s="64" t="s">
        <v>94</v>
      </c>
      <c r="M58" s="79"/>
      <c r="N58" s="79"/>
      <c r="O58" s="79"/>
      <c r="P58" s="89"/>
    </row>
    <row r="59" spans="1:16" s="1" customFormat="1" ht="23.25" customHeight="1">
      <c r="A59" s="90"/>
      <c r="B59" s="83"/>
      <c r="C59" s="90"/>
      <c r="D59" s="17"/>
      <c r="E59" s="90"/>
      <c r="F59" s="33" t="s">
        <v>54</v>
      </c>
      <c r="G59" s="33" t="s">
        <v>51</v>
      </c>
      <c r="H59" s="33" t="s">
        <v>51</v>
      </c>
      <c r="I59" s="33" t="s">
        <v>98</v>
      </c>
      <c r="J59" s="33" t="s">
        <v>101</v>
      </c>
      <c r="K59" s="33" t="s">
        <v>102</v>
      </c>
      <c r="L59" s="33" t="s">
        <v>51</v>
      </c>
      <c r="M59" s="33" t="s">
        <v>51</v>
      </c>
      <c r="N59" s="33" t="s">
        <v>51</v>
      </c>
      <c r="O59" s="33" t="s">
        <v>51</v>
      </c>
      <c r="P59" s="90"/>
    </row>
    <row r="60" spans="1:16" s="1" customFormat="1" ht="32.25" customHeight="1">
      <c r="A60" s="88">
        <v>3.2</v>
      </c>
      <c r="B60" s="81" t="s">
        <v>21</v>
      </c>
      <c r="C60" s="51" t="s">
        <v>26</v>
      </c>
      <c r="D60" s="16"/>
      <c r="E60" s="58" t="s">
        <v>10</v>
      </c>
      <c r="F60" s="45">
        <f>F61+F62+F63</f>
        <v>14221.449999999999</v>
      </c>
      <c r="G60" s="56">
        <f>G61+G62+G63</f>
        <v>2479.4</v>
      </c>
      <c r="H60" s="98">
        <f>H61+H62+H63</f>
        <v>3087.55</v>
      </c>
      <c r="I60" s="123"/>
      <c r="J60" s="123"/>
      <c r="K60" s="123"/>
      <c r="L60" s="124"/>
      <c r="M60" s="45">
        <f>M61+M62+M63</f>
        <v>3087.55</v>
      </c>
      <c r="N60" s="45">
        <f>N61+N62+N63</f>
        <v>3087.55</v>
      </c>
      <c r="O60" s="45">
        <f>O61+O62+O63</f>
        <v>2479.4</v>
      </c>
      <c r="P60" s="94" t="s">
        <v>76</v>
      </c>
    </row>
    <row r="61" spans="1:16" s="1" customFormat="1" ht="40.5" customHeight="1">
      <c r="A61" s="92"/>
      <c r="B61" s="93"/>
      <c r="C61" s="51" t="s">
        <v>26</v>
      </c>
      <c r="D61" s="17"/>
      <c r="E61" s="58" t="s">
        <v>11</v>
      </c>
      <c r="F61" s="14">
        <f>G61+H61+M61+N61+O61</f>
        <v>0</v>
      </c>
      <c r="G61" s="57">
        <v>0</v>
      </c>
      <c r="H61" s="95">
        <v>0</v>
      </c>
      <c r="I61" s="86"/>
      <c r="J61" s="86"/>
      <c r="K61" s="86"/>
      <c r="L61" s="87"/>
      <c r="M61" s="57">
        <v>0</v>
      </c>
      <c r="N61" s="57">
        <v>0</v>
      </c>
      <c r="O61" s="57">
        <v>0</v>
      </c>
      <c r="P61" s="89"/>
    </row>
    <row r="62" spans="1:16" s="1" customFormat="1" ht="44.25" customHeight="1">
      <c r="A62" s="92"/>
      <c r="B62" s="93"/>
      <c r="C62" s="51" t="s">
        <v>26</v>
      </c>
      <c r="D62" s="17"/>
      <c r="E62" s="58" t="s">
        <v>12</v>
      </c>
      <c r="F62" s="14">
        <f>G62+H62+M62+N62+O62</f>
        <v>0</v>
      </c>
      <c r="G62" s="56">
        <v>0</v>
      </c>
      <c r="H62" s="98">
        <v>0</v>
      </c>
      <c r="I62" s="86"/>
      <c r="J62" s="86"/>
      <c r="K62" s="86"/>
      <c r="L62" s="87"/>
      <c r="M62" s="45">
        <v>0</v>
      </c>
      <c r="N62" s="45">
        <v>0</v>
      </c>
      <c r="O62" s="45">
        <v>0</v>
      </c>
      <c r="P62" s="89"/>
    </row>
    <row r="63" spans="1:16" s="1" customFormat="1" ht="45" customHeight="1">
      <c r="A63" s="92"/>
      <c r="B63" s="93"/>
      <c r="C63" s="51" t="s">
        <v>26</v>
      </c>
      <c r="D63" s="17"/>
      <c r="E63" s="58" t="s">
        <v>13</v>
      </c>
      <c r="F63" s="14">
        <f>G63+H63+M63+N63+O63</f>
        <v>14221.449999999999</v>
      </c>
      <c r="G63" s="56">
        <v>2479.4</v>
      </c>
      <c r="H63" s="98">
        <v>3087.55</v>
      </c>
      <c r="I63" s="86"/>
      <c r="J63" s="86"/>
      <c r="K63" s="86"/>
      <c r="L63" s="87"/>
      <c r="M63" s="45">
        <v>3087.55</v>
      </c>
      <c r="N63" s="45">
        <v>3087.55</v>
      </c>
      <c r="O63" s="45">
        <v>2479.4</v>
      </c>
      <c r="P63" s="89"/>
    </row>
    <row r="64" spans="1:16" s="1" customFormat="1" ht="31.5" customHeight="1">
      <c r="A64" s="89"/>
      <c r="B64" s="81" t="s">
        <v>114</v>
      </c>
      <c r="C64" s="88" t="s">
        <v>41</v>
      </c>
      <c r="D64" s="17"/>
      <c r="E64" s="88" t="s">
        <v>41</v>
      </c>
      <c r="F64" s="78" t="s">
        <v>42</v>
      </c>
      <c r="G64" s="78" t="s">
        <v>95</v>
      </c>
      <c r="H64" s="107" t="s">
        <v>86</v>
      </c>
      <c r="I64" s="109" t="s">
        <v>113</v>
      </c>
      <c r="J64" s="110"/>
      <c r="K64" s="110"/>
      <c r="L64" s="111"/>
      <c r="M64" s="78" t="s">
        <v>23</v>
      </c>
      <c r="N64" s="78" t="s">
        <v>24</v>
      </c>
      <c r="O64" s="78" t="s">
        <v>25</v>
      </c>
      <c r="P64" s="79" t="s">
        <v>41</v>
      </c>
    </row>
    <row r="65" spans="1:16" s="1" customFormat="1" ht="19.5" customHeight="1">
      <c r="A65" s="89"/>
      <c r="B65" s="82"/>
      <c r="C65" s="89"/>
      <c r="D65" s="17"/>
      <c r="E65" s="89"/>
      <c r="F65" s="79"/>
      <c r="G65" s="79"/>
      <c r="H65" s="108"/>
      <c r="I65" s="64" t="s">
        <v>91</v>
      </c>
      <c r="J65" s="64" t="s">
        <v>92</v>
      </c>
      <c r="K65" s="64" t="s">
        <v>93</v>
      </c>
      <c r="L65" s="64" t="s">
        <v>94</v>
      </c>
      <c r="M65" s="79"/>
      <c r="N65" s="79"/>
      <c r="O65" s="79"/>
      <c r="P65" s="79"/>
    </row>
    <row r="66" spans="1:16" s="1" customFormat="1" ht="25.5" customHeight="1">
      <c r="A66" s="90"/>
      <c r="B66" s="83"/>
      <c r="C66" s="90"/>
      <c r="D66" s="17"/>
      <c r="E66" s="90"/>
      <c r="F66" s="33" t="s">
        <v>53</v>
      </c>
      <c r="G66" s="33" t="s">
        <v>52</v>
      </c>
      <c r="H66" s="33" t="s">
        <v>52</v>
      </c>
      <c r="I66" s="33" t="s">
        <v>99</v>
      </c>
      <c r="J66" s="33" t="s">
        <v>103</v>
      </c>
      <c r="K66" s="33" t="s">
        <v>104</v>
      </c>
      <c r="L66" s="33" t="s">
        <v>52</v>
      </c>
      <c r="M66" s="33" t="s">
        <v>52</v>
      </c>
      <c r="N66" s="33" t="s">
        <v>52</v>
      </c>
      <c r="O66" s="33" t="s">
        <v>52</v>
      </c>
      <c r="P66" s="79"/>
    </row>
    <row r="67" spans="1:16" s="1" customFormat="1" ht="38.25" customHeight="1">
      <c r="A67" s="80" t="s">
        <v>66</v>
      </c>
      <c r="B67" s="80"/>
      <c r="C67" s="80"/>
      <c r="D67" s="80"/>
      <c r="E67" s="58" t="s">
        <v>10</v>
      </c>
      <c r="F67" s="63">
        <f>F68+F69+F70</f>
        <v>60509.549999999996</v>
      </c>
      <c r="G67" s="63">
        <f>G68+G69+G70</f>
        <v>11342.5</v>
      </c>
      <c r="H67" s="85">
        <f>H68+H69+H70</f>
        <v>12443.8</v>
      </c>
      <c r="I67" s="86"/>
      <c r="J67" s="86"/>
      <c r="K67" s="86"/>
      <c r="L67" s="87"/>
      <c r="M67" s="63">
        <f>M68+M69+M70</f>
        <v>12443.8</v>
      </c>
      <c r="N67" s="63">
        <f>N68+N69+N70</f>
        <v>12443.8</v>
      </c>
      <c r="O67" s="63">
        <f>O68+O69+O70</f>
        <v>11835.65</v>
      </c>
      <c r="P67" s="84" t="s">
        <v>41</v>
      </c>
    </row>
    <row r="68" spans="1:17" s="1" customFormat="1" ht="44.25" customHeight="1">
      <c r="A68" s="80"/>
      <c r="B68" s="80"/>
      <c r="C68" s="80"/>
      <c r="D68" s="80"/>
      <c r="E68" s="58" t="s">
        <v>11</v>
      </c>
      <c r="F68" s="63">
        <f>G68+H68+M68+N68+O68</f>
        <v>0</v>
      </c>
      <c r="G68" s="63">
        <f aca="true" t="shared" si="2" ref="G68:H70">G50+G11</f>
        <v>0</v>
      </c>
      <c r="H68" s="85">
        <f t="shared" si="2"/>
        <v>0</v>
      </c>
      <c r="I68" s="86"/>
      <c r="J68" s="86"/>
      <c r="K68" s="86"/>
      <c r="L68" s="87"/>
      <c r="M68" s="63">
        <f aca="true" t="shared" si="3" ref="M68:O70">M50+M11</f>
        <v>0</v>
      </c>
      <c r="N68" s="63">
        <f t="shared" si="3"/>
        <v>0</v>
      </c>
      <c r="O68" s="63">
        <f t="shared" si="3"/>
        <v>0</v>
      </c>
      <c r="P68" s="84"/>
      <c r="Q68" s="24"/>
    </row>
    <row r="69" spans="1:16" s="1" customFormat="1" ht="43.5" customHeight="1">
      <c r="A69" s="80"/>
      <c r="B69" s="80"/>
      <c r="C69" s="80"/>
      <c r="D69" s="80"/>
      <c r="E69" s="58" t="s">
        <v>12</v>
      </c>
      <c r="F69" s="63">
        <f>G69+H69+M69+N69+O69</f>
        <v>0</v>
      </c>
      <c r="G69" s="63">
        <f t="shared" si="2"/>
        <v>0</v>
      </c>
      <c r="H69" s="85">
        <f t="shared" si="2"/>
        <v>0</v>
      </c>
      <c r="I69" s="86"/>
      <c r="J69" s="86"/>
      <c r="K69" s="86"/>
      <c r="L69" s="87"/>
      <c r="M69" s="63">
        <f t="shared" si="3"/>
        <v>0</v>
      </c>
      <c r="N69" s="63">
        <f t="shared" si="3"/>
        <v>0</v>
      </c>
      <c r="O69" s="63">
        <f t="shared" si="3"/>
        <v>0</v>
      </c>
      <c r="P69" s="84"/>
    </row>
    <row r="70" spans="1:18" s="1" customFormat="1" ht="43.5" customHeight="1">
      <c r="A70" s="80"/>
      <c r="B70" s="80"/>
      <c r="C70" s="80"/>
      <c r="D70" s="80"/>
      <c r="E70" s="58" t="s">
        <v>13</v>
      </c>
      <c r="F70" s="63">
        <f>G70+H70+M70+N70+O70</f>
        <v>60509.549999999996</v>
      </c>
      <c r="G70" s="63">
        <f t="shared" si="2"/>
        <v>11342.5</v>
      </c>
      <c r="H70" s="85">
        <f t="shared" si="2"/>
        <v>12443.8</v>
      </c>
      <c r="I70" s="86"/>
      <c r="J70" s="86"/>
      <c r="K70" s="86"/>
      <c r="L70" s="87"/>
      <c r="M70" s="63">
        <f t="shared" si="3"/>
        <v>12443.8</v>
      </c>
      <c r="N70" s="63">
        <f t="shared" si="3"/>
        <v>12443.8</v>
      </c>
      <c r="O70" s="63">
        <f t="shared" si="3"/>
        <v>11835.65</v>
      </c>
      <c r="P70" s="84"/>
      <c r="R70" s="6"/>
    </row>
    <row r="71" spans="6:16" ht="15">
      <c r="F71" s="8"/>
      <c r="G71" s="8"/>
      <c r="H71" s="25"/>
      <c r="I71" s="25"/>
      <c r="J71" s="25"/>
      <c r="K71" s="25"/>
      <c r="L71" s="26"/>
      <c r="M71" s="8"/>
      <c r="N71" s="8"/>
      <c r="O71" s="8"/>
      <c r="P71" s="8"/>
    </row>
    <row r="72" spans="6:16" ht="15">
      <c r="F72" s="8"/>
      <c r="G72" s="8"/>
      <c r="H72" s="25"/>
      <c r="I72" s="25"/>
      <c r="J72" s="25"/>
      <c r="K72" s="25"/>
      <c r="L72" s="26"/>
      <c r="M72" s="8"/>
      <c r="N72" s="8"/>
      <c r="O72" s="8"/>
      <c r="P72" s="8"/>
    </row>
    <row r="73" spans="6:13" ht="42.75" customHeight="1">
      <c r="F73" s="7"/>
      <c r="G73" s="61"/>
      <c r="H73" s="40"/>
      <c r="I73" s="40"/>
      <c r="J73" s="40"/>
      <c r="K73" s="40"/>
      <c r="L73" s="27"/>
      <c r="M73" s="7"/>
    </row>
    <row r="74" spans="6:13" ht="15">
      <c r="F74" s="7"/>
      <c r="G74" s="7"/>
      <c r="H74" s="7"/>
      <c r="I74" s="7"/>
      <c r="J74" s="7"/>
      <c r="K74" s="7"/>
      <c r="L74" s="27"/>
      <c r="M74" s="7"/>
    </row>
    <row r="75" spans="6:13" ht="15">
      <c r="F75" s="7"/>
      <c r="G75" s="7"/>
      <c r="H75" s="7"/>
      <c r="I75" s="7"/>
      <c r="J75" s="7"/>
      <c r="K75" s="7"/>
      <c r="L75" s="27"/>
      <c r="M75" s="7"/>
    </row>
    <row r="76" spans="6:13" ht="15">
      <c r="F76" s="7"/>
      <c r="G76" s="7"/>
      <c r="H76" s="7"/>
      <c r="I76" s="7"/>
      <c r="J76" s="7"/>
      <c r="K76" s="7"/>
      <c r="L76" s="27"/>
      <c r="M76" s="7"/>
    </row>
    <row r="77" spans="6:12" ht="15">
      <c r="F77" s="7"/>
      <c r="G77" s="7"/>
      <c r="H77" s="7"/>
      <c r="I77" s="7"/>
      <c r="J77" s="7"/>
      <c r="K77" s="7"/>
      <c r="L77" s="6"/>
    </row>
    <row r="78" spans="6:12" ht="15">
      <c r="F78" s="7"/>
      <c r="G78" s="7"/>
      <c r="H78" s="7"/>
      <c r="I78" s="7"/>
      <c r="J78" s="7"/>
      <c r="K78" s="7"/>
      <c r="L78" s="6"/>
    </row>
    <row r="79" spans="6:13" ht="15">
      <c r="F79" s="7"/>
      <c r="G79" s="7"/>
      <c r="H79" s="7"/>
      <c r="I79" s="7"/>
      <c r="J79" s="7"/>
      <c r="K79" s="7"/>
      <c r="L79" s="6"/>
      <c r="M79" s="7"/>
    </row>
    <row r="80" spans="6:12" ht="15">
      <c r="F80" s="7"/>
      <c r="G80" s="7"/>
      <c r="H80" s="7"/>
      <c r="I80" s="7"/>
      <c r="J80" s="7"/>
      <c r="K80" s="7"/>
      <c r="L80" s="6"/>
    </row>
  </sheetData>
  <sheetProtection/>
  <mergeCells count="161">
    <mergeCell ref="H64:H65"/>
    <mergeCell ref="I64:L64"/>
    <mergeCell ref="H67:L67"/>
    <mergeCell ref="H68:L68"/>
    <mergeCell ref="H57:H58"/>
    <mergeCell ref="I57:L57"/>
    <mergeCell ref="H60:L60"/>
    <mergeCell ref="H61:L61"/>
    <mergeCell ref="H62:L62"/>
    <mergeCell ref="H63:L63"/>
    <mergeCell ref="H49:L49"/>
    <mergeCell ref="H50:L50"/>
    <mergeCell ref="H51:L51"/>
    <mergeCell ref="H52:L52"/>
    <mergeCell ref="H53:L53"/>
    <mergeCell ref="H54:L54"/>
    <mergeCell ref="H35:L35"/>
    <mergeCell ref="H36:L36"/>
    <mergeCell ref="H37:L37"/>
    <mergeCell ref="H38:L38"/>
    <mergeCell ref="H39:H40"/>
    <mergeCell ref="I39:L39"/>
    <mergeCell ref="H28:L28"/>
    <mergeCell ref="H29:L29"/>
    <mergeCell ref="H30:L30"/>
    <mergeCell ref="H31:L31"/>
    <mergeCell ref="H32:H33"/>
    <mergeCell ref="I32:L32"/>
    <mergeCell ref="I18:L18"/>
    <mergeCell ref="H21:L21"/>
    <mergeCell ref="H22:L22"/>
    <mergeCell ref="H23:L23"/>
    <mergeCell ref="H24:L24"/>
    <mergeCell ref="H25:H26"/>
    <mergeCell ref="I25:L25"/>
    <mergeCell ref="H9:L9"/>
    <mergeCell ref="H10:L10"/>
    <mergeCell ref="H11:L11"/>
    <mergeCell ref="H12:L12"/>
    <mergeCell ref="H13:L13"/>
    <mergeCell ref="H14:L14"/>
    <mergeCell ref="A10:A13"/>
    <mergeCell ref="B10:B13"/>
    <mergeCell ref="P10:P13"/>
    <mergeCell ref="N1:P1"/>
    <mergeCell ref="N2:P2"/>
    <mergeCell ref="N3:P3"/>
    <mergeCell ref="A5:P5"/>
    <mergeCell ref="A6:P6"/>
    <mergeCell ref="A7:A8"/>
    <mergeCell ref="B7:B8"/>
    <mergeCell ref="P14:P17"/>
    <mergeCell ref="B18:B20"/>
    <mergeCell ref="C18:C20"/>
    <mergeCell ref="F7:F8"/>
    <mergeCell ref="G7:O7"/>
    <mergeCell ref="P7:P8"/>
    <mergeCell ref="C7:C8"/>
    <mergeCell ref="D7:D8"/>
    <mergeCell ref="E7:E8"/>
    <mergeCell ref="H8:L8"/>
    <mergeCell ref="F18:F19"/>
    <mergeCell ref="G18:G19"/>
    <mergeCell ref="M18:M19"/>
    <mergeCell ref="N18:N19"/>
    <mergeCell ref="A14:A20"/>
    <mergeCell ref="B14:B17"/>
    <mergeCell ref="H15:L15"/>
    <mergeCell ref="H16:L16"/>
    <mergeCell ref="H17:L17"/>
    <mergeCell ref="H18:H19"/>
    <mergeCell ref="F25:F26"/>
    <mergeCell ref="G25:G26"/>
    <mergeCell ref="M25:M26"/>
    <mergeCell ref="O18:O19"/>
    <mergeCell ref="P18:P20"/>
    <mergeCell ref="A21:A27"/>
    <mergeCell ref="B21:B24"/>
    <mergeCell ref="P21:P24"/>
    <mergeCell ref="B25:B27"/>
    <mergeCell ref="E18:E20"/>
    <mergeCell ref="F32:F33"/>
    <mergeCell ref="G32:G33"/>
    <mergeCell ref="N25:N26"/>
    <mergeCell ref="O25:O26"/>
    <mergeCell ref="P25:P27"/>
    <mergeCell ref="A28:A34"/>
    <mergeCell ref="B28:B31"/>
    <mergeCell ref="P28:P31"/>
    <mergeCell ref="C25:C27"/>
    <mergeCell ref="E25:E27"/>
    <mergeCell ref="M32:M33"/>
    <mergeCell ref="N32:N33"/>
    <mergeCell ref="O32:O33"/>
    <mergeCell ref="P32:P34"/>
    <mergeCell ref="A35:A41"/>
    <mergeCell ref="B35:B38"/>
    <mergeCell ref="P35:P38"/>
    <mergeCell ref="B32:B34"/>
    <mergeCell ref="C32:C34"/>
    <mergeCell ref="E32:E34"/>
    <mergeCell ref="A42:A48"/>
    <mergeCell ref="B42:B45"/>
    <mergeCell ref="P42:P45"/>
    <mergeCell ref="B39:B41"/>
    <mergeCell ref="C39:C41"/>
    <mergeCell ref="E39:E41"/>
    <mergeCell ref="F39:F40"/>
    <mergeCell ref="G39:G40"/>
    <mergeCell ref="H42:L42"/>
    <mergeCell ref="H43:L43"/>
    <mergeCell ref="F46:F47"/>
    <mergeCell ref="G46:G47"/>
    <mergeCell ref="M39:M40"/>
    <mergeCell ref="N39:N40"/>
    <mergeCell ref="O39:O40"/>
    <mergeCell ref="P39:P41"/>
    <mergeCell ref="H44:L44"/>
    <mergeCell ref="H45:L45"/>
    <mergeCell ref="H46:H47"/>
    <mergeCell ref="I46:L46"/>
    <mergeCell ref="M46:M47"/>
    <mergeCell ref="N46:N47"/>
    <mergeCell ref="O46:O47"/>
    <mergeCell ref="P46:P48"/>
    <mergeCell ref="A49:A52"/>
    <mergeCell ref="B49:B52"/>
    <mergeCell ref="P49:P52"/>
    <mergeCell ref="B46:B48"/>
    <mergeCell ref="C46:C48"/>
    <mergeCell ref="E46:E48"/>
    <mergeCell ref="G57:G58"/>
    <mergeCell ref="M57:M58"/>
    <mergeCell ref="N57:N58"/>
    <mergeCell ref="A53:A59"/>
    <mergeCell ref="B53:B56"/>
    <mergeCell ref="P53:P56"/>
    <mergeCell ref="B57:B59"/>
    <mergeCell ref="C57:C59"/>
    <mergeCell ref="H55:L55"/>
    <mergeCell ref="H56:L56"/>
    <mergeCell ref="F64:F65"/>
    <mergeCell ref="G64:G65"/>
    <mergeCell ref="P64:P66"/>
    <mergeCell ref="O57:O58"/>
    <mergeCell ref="P57:P59"/>
    <mergeCell ref="A60:A66"/>
    <mergeCell ref="B60:B63"/>
    <mergeCell ref="P60:P63"/>
    <mergeCell ref="E57:E59"/>
    <mergeCell ref="F57:F58"/>
    <mergeCell ref="M64:M65"/>
    <mergeCell ref="N64:N65"/>
    <mergeCell ref="O64:O65"/>
    <mergeCell ref="A67:D70"/>
    <mergeCell ref="B64:B66"/>
    <mergeCell ref="P67:P70"/>
    <mergeCell ref="H69:L69"/>
    <mergeCell ref="H70:L70"/>
    <mergeCell ref="C64:C66"/>
    <mergeCell ref="E64:E66"/>
  </mergeCells>
  <printOptions/>
  <pageMargins left="0.15748031496062992" right="0" top="0.4724409448818898" bottom="0.1968503937007874" header="0.4724409448818898" footer="0.31496062992125984"/>
  <pageSetup horizontalDpi="600" verticalDpi="600" orientation="landscape" paperSize="9" scale="47" r:id="rId1"/>
  <rowBreaks count="3" manualBreakCount="3">
    <brk id="27" max="15" man="1"/>
    <brk id="45" max="15" man="1"/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view="pageBreakPreview" zoomScale="75" zoomScaleNormal="75" zoomScaleSheetLayoutView="75" workbookViewId="0" topLeftCell="A1">
      <pane ySplit="4" topLeftCell="A5" activePane="bottomLeft" state="frozen"/>
      <selection pane="topLeft" activeCell="A1" sqref="A1"/>
      <selection pane="bottomLeft" activeCell="H17" sqref="H17:L17"/>
    </sheetView>
  </sheetViews>
  <sheetFormatPr defaultColWidth="8.8515625" defaultRowHeight="15"/>
  <cols>
    <col min="1" max="1" width="6.8515625" style="9" customWidth="1"/>
    <col min="2" max="2" width="39.00390625" style="3" customWidth="1"/>
    <col min="3" max="3" width="15.00390625" style="3" customWidth="1"/>
    <col min="4" max="4" width="21.421875" style="3" hidden="1" customWidth="1"/>
    <col min="5" max="5" width="32.57421875" style="3" customWidth="1"/>
    <col min="6" max="7" width="15.140625" style="3" customWidth="1"/>
    <col min="8" max="8" width="8.140625" style="3" customWidth="1"/>
    <col min="9" max="9" width="9.57421875" style="3" customWidth="1"/>
    <col min="10" max="10" width="12.00390625" style="3" customWidth="1"/>
    <col min="11" max="11" width="11.140625" style="3" customWidth="1"/>
    <col min="12" max="12" width="11.8515625" style="3" customWidth="1"/>
    <col min="13" max="13" width="16.140625" style="3" customWidth="1"/>
    <col min="14" max="14" width="13.8515625" style="3" customWidth="1"/>
    <col min="15" max="15" width="15.00390625" style="3" customWidth="1"/>
    <col min="16" max="16" width="26.28125" style="3" customWidth="1"/>
    <col min="17" max="17" width="13.28125" style="3" customWidth="1"/>
    <col min="18" max="18" width="15.00390625" style="3" customWidth="1"/>
    <col min="19" max="19" width="11.28125" style="3" customWidth="1"/>
    <col min="20" max="20" width="13.140625" style="3" customWidth="1"/>
    <col min="21" max="21" width="10.8515625" style="3" customWidth="1"/>
    <col min="22" max="16384" width="8.8515625" style="3" customWidth="1"/>
  </cols>
  <sheetData>
    <row r="1" spans="14:16" ht="27" customHeight="1">
      <c r="N1" s="138" t="s">
        <v>85</v>
      </c>
      <c r="O1" s="139"/>
      <c r="P1" s="139"/>
    </row>
    <row r="2" spans="14:16" ht="24.75" customHeight="1">
      <c r="N2" s="138" t="s">
        <v>82</v>
      </c>
      <c r="O2" s="139"/>
      <c r="P2" s="139"/>
    </row>
    <row r="3" spans="14:16" ht="24" customHeight="1">
      <c r="N3" s="138" t="s">
        <v>83</v>
      </c>
      <c r="O3" s="139"/>
      <c r="P3" s="139"/>
    </row>
    <row r="4" ht="18" customHeight="1"/>
    <row r="5" spans="1:18" s="1" customFormat="1" ht="43.5" customHeight="1">
      <c r="A5" s="143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R5" s="6"/>
    </row>
    <row r="6" spans="1:16" s="1" customFormat="1" ht="45" customHeight="1">
      <c r="A6" s="143" t="s">
        <v>68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s="1" customFormat="1" ht="45" customHeight="1">
      <c r="A7" s="145" t="s">
        <v>0</v>
      </c>
      <c r="B7" s="128" t="s">
        <v>4</v>
      </c>
      <c r="C7" s="128" t="s">
        <v>5</v>
      </c>
      <c r="D7" s="128" t="s">
        <v>2</v>
      </c>
      <c r="E7" s="134" t="s">
        <v>1</v>
      </c>
      <c r="F7" s="128" t="s">
        <v>3</v>
      </c>
      <c r="G7" s="130" t="s">
        <v>6</v>
      </c>
      <c r="H7" s="131"/>
      <c r="I7" s="131"/>
      <c r="J7" s="131"/>
      <c r="K7" s="131"/>
      <c r="L7" s="131"/>
      <c r="M7" s="131"/>
      <c r="N7" s="131"/>
      <c r="O7" s="132"/>
      <c r="P7" s="128" t="s">
        <v>37</v>
      </c>
    </row>
    <row r="8" spans="1:16" s="1" customFormat="1" ht="45" customHeight="1">
      <c r="A8" s="146"/>
      <c r="B8" s="129"/>
      <c r="C8" s="129"/>
      <c r="D8" s="129"/>
      <c r="E8" s="134"/>
      <c r="F8" s="129"/>
      <c r="G8" s="72" t="s">
        <v>7</v>
      </c>
      <c r="H8" s="135" t="s">
        <v>8</v>
      </c>
      <c r="I8" s="99"/>
      <c r="J8" s="99"/>
      <c r="K8" s="99"/>
      <c r="L8" s="100"/>
      <c r="M8" s="71" t="s">
        <v>23</v>
      </c>
      <c r="N8" s="71" t="s">
        <v>24</v>
      </c>
      <c r="O8" s="71" t="s">
        <v>25</v>
      </c>
      <c r="P8" s="133"/>
    </row>
    <row r="9" spans="1:16" s="1" customFormat="1" ht="20.25" customHeight="1">
      <c r="A9" s="42">
        <v>1</v>
      </c>
      <c r="B9" s="43">
        <v>2</v>
      </c>
      <c r="C9" s="43">
        <v>3</v>
      </c>
      <c r="D9" s="44">
        <v>4</v>
      </c>
      <c r="E9" s="44">
        <v>4</v>
      </c>
      <c r="F9" s="44">
        <v>6</v>
      </c>
      <c r="G9" s="73">
        <v>7</v>
      </c>
      <c r="H9" s="147">
        <v>8</v>
      </c>
      <c r="I9" s="157"/>
      <c r="J9" s="157"/>
      <c r="K9" s="157"/>
      <c r="L9" s="158"/>
      <c r="M9" s="44">
        <v>9</v>
      </c>
      <c r="N9" s="44">
        <v>10</v>
      </c>
      <c r="O9" s="44">
        <v>11</v>
      </c>
      <c r="P9" s="44">
        <v>12</v>
      </c>
    </row>
    <row r="10" spans="1:16" s="1" customFormat="1" ht="29.25" customHeight="1">
      <c r="A10" s="166">
        <v>1</v>
      </c>
      <c r="B10" s="167" t="s">
        <v>35</v>
      </c>
      <c r="C10" s="70" t="s">
        <v>26</v>
      </c>
      <c r="D10" s="11"/>
      <c r="E10" s="75" t="s">
        <v>10</v>
      </c>
      <c r="F10" s="77">
        <f aca="true" t="shared" si="0" ref="F10:F17">G10+H10+M10+N10+O10</f>
        <v>17150.118</v>
      </c>
      <c r="G10" s="77">
        <f>G11+G12+G13</f>
        <v>12690.08</v>
      </c>
      <c r="H10" s="85">
        <f>H11+H12+H13</f>
        <v>4460.038</v>
      </c>
      <c r="I10" s="96"/>
      <c r="J10" s="96"/>
      <c r="K10" s="96"/>
      <c r="L10" s="97"/>
      <c r="M10" s="77">
        <f>M11+M12+M13</f>
        <v>0</v>
      </c>
      <c r="N10" s="77">
        <f>N11+N12+N13</f>
        <v>0</v>
      </c>
      <c r="O10" s="77">
        <f>O11+O12+O13</f>
        <v>0</v>
      </c>
      <c r="P10" s="84"/>
    </row>
    <row r="11" spans="1:16" s="1" customFormat="1" ht="45" customHeight="1">
      <c r="A11" s="166"/>
      <c r="B11" s="167"/>
      <c r="C11" s="70" t="s">
        <v>26</v>
      </c>
      <c r="D11" s="11"/>
      <c r="E11" s="75" t="s">
        <v>11</v>
      </c>
      <c r="F11" s="77">
        <f t="shared" si="0"/>
        <v>0</v>
      </c>
      <c r="G11" s="77">
        <f>G15</f>
        <v>0</v>
      </c>
      <c r="H11" s="85">
        <v>0</v>
      </c>
      <c r="I11" s="96"/>
      <c r="J11" s="96"/>
      <c r="K11" s="96"/>
      <c r="L11" s="97"/>
      <c r="M11" s="77">
        <v>0</v>
      </c>
      <c r="N11" s="77">
        <v>0</v>
      </c>
      <c r="O11" s="77">
        <v>0</v>
      </c>
      <c r="P11" s="84"/>
    </row>
    <row r="12" spans="1:16" s="1" customFormat="1" ht="45" customHeight="1">
      <c r="A12" s="166"/>
      <c r="B12" s="167"/>
      <c r="C12" s="70" t="s">
        <v>26</v>
      </c>
      <c r="D12" s="11"/>
      <c r="E12" s="75" t="s">
        <v>12</v>
      </c>
      <c r="F12" s="77">
        <f t="shared" si="0"/>
        <v>8310</v>
      </c>
      <c r="G12" s="77">
        <f>G16</f>
        <v>8310</v>
      </c>
      <c r="H12" s="85">
        <f>H16</f>
        <v>0</v>
      </c>
      <c r="I12" s="96"/>
      <c r="J12" s="96"/>
      <c r="K12" s="96"/>
      <c r="L12" s="97"/>
      <c r="M12" s="77">
        <f>M16</f>
        <v>0</v>
      </c>
      <c r="N12" s="77">
        <f>N16</f>
        <v>0</v>
      </c>
      <c r="O12" s="77">
        <v>0</v>
      </c>
      <c r="P12" s="84"/>
    </row>
    <row r="13" spans="1:17" s="1" customFormat="1" ht="45" customHeight="1">
      <c r="A13" s="166"/>
      <c r="B13" s="167"/>
      <c r="C13" s="70" t="s">
        <v>26</v>
      </c>
      <c r="D13" s="11"/>
      <c r="E13" s="75" t="s">
        <v>13</v>
      </c>
      <c r="F13" s="77">
        <f t="shared" si="0"/>
        <v>8840.117999999999</v>
      </c>
      <c r="G13" s="77">
        <f>G17</f>
        <v>4380.08</v>
      </c>
      <c r="H13" s="85">
        <f>H17</f>
        <v>4460.038</v>
      </c>
      <c r="I13" s="96"/>
      <c r="J13" s="96"/>
      <c r="K13" s="96"/>
      <c r="L13" s="97"/>
      <c r="M13" s="77">
        <f>M17</f>
        <v>0</v>
      </c>
      <c r="N13" s="77">
        <f>N17</f>
        <v>0</v>
      </c>
      <c r="O13" s="77">
        <f>O17</f>
        <v>0</v>
      </c>
      <c r="P13" s="84"/>
      <c r="Q13" s="6"/>
    </row>
    <row r="14" spans="1:16" s="1" customFormat="1" ht="21.75" customHeight="1">
      <c r="A14" s="88">
        <v>1.1</v>
      </c>
      <c r="B14" s="159" t="s">
        <v>79</v>
      </c>
      <c r="C14" s="35" t="s">
        <v>26</v>
      </c>
      <c r="D14" s="16"/>
      <c r="E14" s="74" t="s">
        <v>10</v>
      </c>
      <c r="F14" s="14">
        <f t="shared" si="0"/>
        <v>17150.118</v>
      </c>
      <c r="G14" s="68">
        <f>G15+G16+G17</f>
        <v>12690.08</v>
      </c>
      <c r="H14" s="95">
        <f>H15+H16+H17</f>
        <v>4460.038</v>
      </c>
      <c r="I14" s="96"/>
      <c r="J14" s="96"/>
      <c r="K14" s="96"/>
      <c r="L14" s="97"/>
      <c r="M14" s="14">
        <f>M15+M16+M17</f>
        <v>0</v>
      </c>
      <c r="N14" s="14">
        <f>N15+N16+N17</f>
        <v>0</v>
      </c>
      <c r="O14" s="14">
        <f>O15+O16+O17</f>
        <v>0</v>
      </c>
      <c r="P14" s="94" t="s">
        <v>22</v>
      </c>
    </row>
    <row r="15" spans="1:16" s="1" customFormat="1" ht="33.75" customHeight="1">
      <c r="A15" s="92"/>
      <c r="B15" s="159"/>
      <c r="C15" s="35" t="s">
        <v>26</v>
      </c>
      <c r="D15" s="17"/>
      <c r="E15" s="74" t="s">
        <v>11</v>
      </c>
      <c r="F15" s="14">
        <f t="shared" si="0"/>
        <v>0</v>
      </c>
      <c r="G15" s="68">
        <v>0</v>
      </c>
      <c r="H15" s="95">
        <v>0</v>
      </c>
      <c r="I15" s="96"/>
      <c r="J15" s="96"/>
      <c r="K15" s="96"/>
      <c r="L15" s="97"/>
      <c r="M15" s="14">
        <v>0</v>
      </c>
      <c r="N15" s="14">
        <v>0</v>
      </c>
      <c r="O15" s="14">
        <v>0</v>
      </c>
      <c r="P15" s="164"/>
    </row>
    <row r="16" spans="1:16" s="1" customFormat="1" ht="32.25" customHeight="1">
      <c r="A16" s="92"/>
      <c r="B16" s="159"/>
      <c r="C16" s="35" t="s">
        <v>26</v>
      </c>
      <c r="D16" s="17"/>
      <c r="E16" s="74" t="s">
        <v>12</v>
      </c>
      <c r="F16" s="14">
        <f t="shared" si="0"/>
        <v>8310</v>
      </c>
      <c r="G16" s="68">
        <v>8310</v>
      </c>
      <c r="H16" s="95">
        <v>0</v>
      </c>
      <c r="I16" s="96"/>
      <c r="J16" s="96"/>
      <c r="K16" s="96"/>
      <c r="L16" s="97"/>
      <c r="M16" s="14">
        <v>0</v>
      </c>
      <c r="N16" s="14">
        <v>0</v>
      </c>
      <c r="O16" s="14">
        <v>0</v>
      </c>
      <c r="P16" s="164"/>
    </row>
    <row r="17" spans="1:16" s="1" customFormat="1" ht="45" customHeight="1">
      <c r="A17" s="92"/>
      <c r="B17" s="159"/>
      <c r="C17" s="35" t="s">
        <v>26</v>
      </c>
      <c r="D17" s="17"/>
      <c r="E17" s="74" t="s">
        <v>13</v>
      </c>
      <c r="F17" s="14">
        <f t="shared" si="0"/>
        <v>8840.117999999999</v>
      </c>
      <c r="G17" s="68">
        <v>4380.08</v>
      </c>
      <c r="H17" s="95">
        <v>4460.038</v>
      </c>
      <c r="I17" s="96"/>
      <c r="J17" s="96"/>
      <c r="K17" s="96"/>
      <c r="L17" s="97"/>
      <c r="M17" s="14">
        <v>0</v>
      </c>
      <c r="N17" s="14">
        <v>0</v>
      </c>
      <c r="O17" s="14">
        <v>0</v>
      </c>
      <c r="P17" s="164"/>
    </row>
    <row r="18" spans="1:16" s="1" customFormat="1" ht="33" customHeight="1">
      <c r="A18" s="89"/>
      <c r="B18" s="160" t="s">
        <v>116</v>
      </c>
      <c r="C18" s="88" t="s">
        <v>41</v>
      </c>
      <c r="D18" s="23"/>
      <c r="E18" s="88" t="s">
        <v>41</v>
      </c>
      <c r="F18" s="78" t="s">
        <v>42</v>
      </c>
      <c r="G18" s="78" t="s">
        <v>7</v>
      </c>
      <c r="H18" s="107" t="s">
        <v>86</v>
      </c>
      <c r="I18" s="109" t="s">
        <v>115</v>
      </c>
      <c r="J18" s="155"/>
      <c r="K18" s="155"/>
      <c r="L18" s="156"/>
      <c r="M18" s="78" t="s">
        <v>23</v>
      </c>
      <c r="N18" s="78" t="s">
        <v>24</v>
      </c>
      <c r="O18" s="78" t="s">
        <v>25</v>
      </c>
      <c r="P18" s="78" t="s">
        <v>41</v>
      </c>
    </row>
    <row r="19" spans="1:16" s="1" customFormat="1" ht="26.25" customHeight="1">
      <c r="A19" s="89"/>
      <c r="B19" s="161"/>
      <c r="C19" s="89"/>
      <c r="D19" s="23"/>
      <c r="E19" s="89"/>
      <c r="F19" s="79"/>
      <c r="G19" s="79"/>
      <c r="H19" s="117"/>
      <c r="I19" s="64" t="s">
        <v>91</v>
      </c>
      <c r="J19" s="64" t="s">
        <v>92</v>
      </c>
      <c r="K19" s="64" t="s">
        <v>93</v>
      </c>
      <c r="L19" s="64" t="s">
        <v>94</v>
      </c>
      <c r="M19" s="79"/>
      <c r="N19" s="79"/>
      <c r="O19" s="79"/>
      <c r="P19" s="79"/>
    </row>
    <row r="20" spans="1:16" s="1" customFormat="1" ht="40.5" customHeight="1">
      <c r="A20" s="89"/>
      <c r="B20" s="161"/>
      <c r="C20" s="89"/>
      <c r="D20" s="23"/>
      <c r="E20" s="89"/>
      <c r="F20" s="32" t="s">
        <v>105</v>
      </c>
      <c r="G20" s="32" t="s">
        <v>46</v>
      </c>
      <c r="H20" s="33" t="s">
        <v>99</v>
      </c>
      <c r="I20" s="33" t="s">
        <v>59</v>
      </c>
      <c r="J20" s="33" t="s">
        <v>59</v>
      </c>
      <c r="K20" s="33" t="s">
        <v>59</v>
      </c>
      <c r="L20" s="33" t="s">
        <v>99</v>
      </c>
      <c r="M20" s="32" t="s">
        <v>59</v>
      </c>
      <c r="N20" s="32" t="s">
        <v>59</v>
      </c>
      <c r="O20" s="32" t="s">
        <v>59</v>
      </c>
      <c r="P20" s="91"/>
    </row>
    <row r="21" spans="1:16" s="1" customFormat="1" ht="27.75" customHeight="1">
      <c r="A21" s="162" t="s">
        <v>69</v>
      </c>
      <c r="B21" s="163"/>
      <c r="C21" s="163"/>
      <c r="D21" s="16"/>
      <c r="E21" s="75" t="s">
        <v>10</v>
      </c>
      <c r="F21" s="77">
        <f>G21+H21+M21+N21+O21</f>
        <v>17150.118</v>
      </c>
      <c r="G21" s="77">
        <f>G22+G23+G24</f>
        <v>12690.08</v>
      </c>
      <c r="H21" s="85">
        <f>H22+H23+H24</f>
        <v>4460.038</v>
      </c>
      <c r="I21" s="96"/>
      <c r="J21" s="96"/>
      <c r="K21" s="96"/>
      <c r="L21" s="97"/>
      <c r="M21" s="77">
        <f>M22+M23+M24</f>
        <v>0</v>
      </c>
      <c r="N21" s="77">
        <f>N22+N23+N24</f>
        <v>0</v>
      </c>
      <c r="O21" s="77">
        <f>O22+O23+O24</f>
        <v>0</v>
      </c>
      <c r="P21" s="78" t="s">
        <v>41</v>
      </c>
    </row>
    <row r="22" spans="1:16" s="1" customFormat="1" ht="27.75" customHeight="1">
      <c r="A22" s="163"/>
      <c r="B22" s="163"/>
      <c r="C22" s="163"/>
      <c r="D22" s="16"/>
      <c r="E22" s="75" t="s">
        <v>11</v>
      </c>
      <c r="F22" s="77">
        <f>G22+H22+M22+N22+O22</f>
        <v>0</v>
      </c>
      <c r="G22" s="77">
        <f aca="true" t="shared" si="1" ref="G22:H24">G11</f>
        <v>0</v>
      </c>
      <c r="H22" s="85">
        <f t="shared" si="1"/>
        <v>0</v>
      </c>
      <c r="I22" s="96"/>
      <c r="J22" s="96"/>
      <c r="K22" s="96"/>
      <c r="L22" s="97"/>
      <c r="M22" s="77">
        <f aca="true" t="shared" si="2" ref="M22:O24">M11</f>
        <v>0</v>
      </c>
      <c r="N22" s="77">
        <f t="shared" si="2"/>
        <v>0</v>
      </c>
      <c r="O22" s="77">
        <f t="shared" si="2"/>
        <v>0</v>
      </c>
      <c r="P22" s="79"/>
    </row>
    <row r="23" spans="1:16" s="1" customFormat="1" ht="36.75" customHeight="1">
      <c r="A23" s="163"/>
      <c r="B23" s="163"/>
      <c r="C23" s="163"/>
      <c r="D23" s="67"/>
      <c r="E23" s="75" t="s">
        <v>12</v>
      </c>
      <c r="F23" s="77">
        <f>G23+H23+M23+N23+O23</f>
        <v>8310</v>
      </c>
      <c r="G23" s="77">
        <f t="shared" si="1"/>
        <v>8310</v>
      </c>
      <c r="H23" s="85">
        <f t="shared" si="1"/>
        <v>0</v>
      </c>
      <c r="I23" s="96"/>
      <c r="J23" s="96"/>
      <c r="K23" s="96"/>
      <c r="L23" s="97"/>
      <c r="M23" s="77">
        <f t="shared" si="2"/>
        <v>0</v>
      </c>
      <c r="N23" s="77">
        <f t="shared" si="2"/>
        <v>0</v>
      </c>
      <c r="O23" s="77">
        <f t="shared" si="2"/>
        <v>0</v>
      </c>
      <c r="P23" s="79"/>
    </row>
    <row r="24" spans="1:16" s="1" customFormat="1" ht="36" customHeight="1">
      <c r="A24" s="163"/>
      <c r="B24" s="163"/>
      <c r="C24" s="163"/>
      <c r="D24" s="67"/>
      <c r="E24" s="75" t="s">
        <v>13</v>
      </c>
      <c r="F24" s="77">
        <f>G24+H24+M24+N24+O24</f>
        <v>8840.117999999999</v>
      </c>
      <c r="G24" s="77">
        <f t="shared" si="1"/>
        <v>4380.08</v>
      </c>
      <c r="H24" s="85">
        <f t="shared" si="1"/>
        <v>4460.038</v>
      </c>
      <c r="I24" s="96"/>
      <c r="J24" s="96"/>
      <c r="K24" s="96"/>
      <c r="L24" s="97"/>
      <c r="M24" s="77">
        <f t="shared" si="2"/>
        <v>0</v>
      </c>
      <c r="N24" s="77">
        <f t="shared" si="2"/>
        <v>0</v>
      </c>
      <c r="O24" s="77">
        <f t="shared" si="2"/>
        <v>0</v>
      </c>
      <c r="P24" s="79"/>
    </row>
    <row r="25" spans="6:16" ht="15">
      <c r="F25" s="8"/>
      <c r="G25" s="8"/>
      <c r="H25" s="25"/>
      <c r="I25" s="25"/>
      <c r="J25" s="25"/>
      <c r="K25" s="25"/>
      <c r="L25" s="26"/>
      <c r="M25" s="8"/>
      <c r="N25" s="8"/>
      <c r="O25" s="8"/>
      <c r="P25" s="8"/>
    </row>
    <row r="26" spans="6:16" ht="15">
      <c r="F26" s="8"/>
      <c r="G26" s="8"/>
      <c r="H26" s="25"/>
      <c r="I26" s="25"/>
      <c r="J26" s="25"/>
      <c r="K26" s="25"/>
      <c r="L26" s="26"/>
      <c r="M26" s="8"/>
      <c r="N26" s="8"/>
      <c r="O26" s="8"/>
      <c r="P26" s="8"/>
    </row>
    <row r="27" spans="6:13" ht="42.75" customHeight="1">
      <c r="F27" s="7"/>
      <c r="G27" s="76"/>
      <c r="H27" s="41"/>
      <c r="I27" s="41"/>
      <c r="J27" s="41"/>
      <c r="K27" s="41"/>
      <c r="L27" s="27"/>
      <c r="M27" s="7"/>
    </row>
    <row r="28" spans="6:13" ht="15">
      <c r="F28" s="7"/>
      <c r="G28" s="7"/>
      <c r="H28" s="7"/>
      <c r="I28" s="7"/>
      <c r="J28" s="7"/>
      <c r="K28" s="7"/>
      <c r="L28" s="27"/>
      <c r="M28" s="7"/>
    </row>
    <row r="29" spans="6:13" ht="15">
      <c r="F29" s="7"/>
      <c r="G29" s="7"/>
      <c r="H29" s="7"/>
      <c r="I29" s="7"/>
      <c r="J29" s="7"/>
      <c r="K29" s="7"/>
      <c r="L29" s="27"/>
      <c r="M29" s="7"/>
    </row>
    <row r="30" spans="6:13" ht="15">
      <c r="F30" s="7"/>
      <c r="G30" s="7"/>
      <c r="H30" s="7"/>
      <c r="I30" s="7"/>
      <c r="J30" s="7"/>
      <c r="K30" s="7"/>
      <c r="L30" s="27"/>
      <c r="M30" s="7"/>
    </row>
    <row r="31" spans="6:12" ht="15">
      <c r="F31" s="7"/>
      <c r="G31" s="7"/>
      <c r="H31" s="7"/>
      <c r="I31" s="7"/>
      <c r="J31" s="7"/>
      <c r="K31" s="7"/>
      <c r="L31" s="6"/>
    </row>
    <row r="32" spans="6:12" ht="15">
      <c r="F32" s="7"/>
      <c r="G32" s="7"/>
      <c r="H32" s="7"/>
      <c r="I32" s="7"/>
      <c r="J32" s="7"/>
      <c r="K32" s="7"/>
      <c r="L32" s="6"/>
    </row>
    <row r="33" spans="6:13" ht="15">
      <c r="F33" s="7"/>
      <c r="G33" s="7"/>
      <c r="H33" s="7"/>
      <c r="I33" s="7"/>
      <c r="J33" s="7"/>
      <c r="K33" s="7"/>
      <c r="L33" s="6"/>
      <c r="M33" s="7"/>
    </row>
    <row r="34" spans="6:12" ht="15">
      <c r="F34" s="7"/>
      <c r="G34" s="7"/>
      <c r="H34" s="7"/>
      <c r="I34" s="7"/>
      <c r="J34" s="7"/>
      <c r="K34" s="7"/>
      <c r="L34" s="6"/>
    </row>
  </sheetData>
  <sheetProtection/>
  <mergeCells count="46">
    <mergeCell ref="N1:P1"/>
    <mergeCell ref="N2:P2"/>
    <mergeCell ref="N3:P3"/>
    <mergeCell ref="A5:P5"/>
    <mergeCell ref="A6:P6"/>
    <mergeCell ref="M18:M19"/>
    <mergeCell ref="N18:N19"/>
    <mergeCell ref="O18:O19"/>
    <mergeCell ref="A10:A13"/>
    <mergeCell ref="B10:B13"/>
    <mergeCell ref="P21:P24"/>
    <mergeCell ref="A14:A20"/>
    <mergeCell ref="B14:B17"/>
    <mergeCell ref="B18:B20"/>
    <mergeCell ref="C18:C20"/>
    <mergeCell ref="E18:E20"/>
    <mergeCell ref="G18:G19"/>
    <mergeCell ref="F18:F19"/>
    <mergeCell ref="A21:C24"/>
    <mergeCell ref="P14:P17"/>
    <mergeCell ref="A7:A8"/>
    <mergeCell ref="B7:B8"/>
    <mergeCell ref="C7:C8"/>
    <mergeCell ref="D7:D8"/>
    <mergeCell ref="E7:E8"/>
    <mergeCell ref="F7:F8"/>
    <mergeCell ref="I18:L18"/>
    <mergeCell ref="G7:O7"/>
    <mergeCell ref="P7:P8"/>
    <mergeCell ref="H8:L8"/>
    <mergeCell ref="H9:L9"/>
    <mergeCell ref="P18:P20"/>
    <mergeCell ref="P10:P13"/>
    <mergeCell ref="H10:L10"/>
    <mergeCell ref="H11:L11"/>
    <mergeCell ref="H12:L12"/>
    <mergeCell ref="H21:L21"/>
    <mergeCell ref="H22:L22"/>
    <mergeCell ref="H23:L23"/>
    <mergeCell ref="H24:L24"/>
    <mergeCell ref="H13:L13"/>
    <mergeCell ref="H14:L14"/>
    <mergeCell ref="H15:L15"/>
    <mergeCell ref="H16:L16"/>
    <mergeCell ref="H17:L17"/>
    <mergeCell ref="H18:H19"/>
  </mergeCells>
  <printOptions/>
  <pageMargins left="0.15748031496062992" right="0" top="0.4724409448818898" bottom="0.1968503937007874" header="0.4724409448818898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75" zoomScaleNormal="75" zoomScaleSheetLayoutView="75" workbookViewId="0" topLeftCell="A1">
      <pane ySplit="4" topLeftCell="A5" activePane="bottomLeft" state="frozen"/>
      <selection pane="topLeft" activeCell="A1" sqref="A1"/>
      <selection pane="bottomLeft" activeCell="H28" sqref="H28:L28"/>
    </sheetView>
  </sheetViews>
  <sheetFormatPr defaultColWidth="8.8515625" defaultRowHeight="15"/>
  <cols>
    <col min="1" max="1" width="6.8515625" style="9" customWidth="1"/>
    <col min="2" max="2" width="39.00390625" style="3" customWidth="1"/>
    <col min="3" max="3" width="15.00390625" style="3" customWidth="1"/>
    <col min="4" max="4" width="21.421875" style="3" hidden="1" customWidth="1"/>
    <col min="5" max="5" width="32.57421875" style="3" customWidth="1"/>
    <col min="6" max="6" width="15.140625" style="3" customWidth="1"/>
    <col min="7" max="7" width="18.28125" style="3" customWidth="1"/>
    <col min="8" max="8" width="8.140625" style="3" customWidth="1"/>
    <col min="9" max="9" width="9.421875" style="3" customWidth="1"/>
    <col min="10" max="10" width="12.57421875" style="3" customWidth="1"/>
    <col min="11" max="11" width="8.7109375" style="3" customWidth="1"/>
    <col min="12" max="12" width="11.57421875" style="3" customWidth="1"/>
    <col min="13" max="13" width="16.140625" style="3" customWidth="1"/>
    <col min="14" max="14" width="13.8515625" style="3" customWidth="1"/>
    <col min="15" max="15" width="15.00390625" style="3" customWidth="1"/>
    <col min="16" max="16" width="26.28125" style="3" customWidth="1"/>
    <col min="17" max="17" width="13.28125" style="3" customWidth="1"/>
    <col min="18" max="18" width="15.00390625" style="3" customWidth="1"/>
    <col min="19" max="19" width="11.28125" style="3" customWidth="1"/>
    <col min="20" max="20" width="13.140625" style="3" customWidth="1"/>
    <col min="21" max="21" width="10.8515625" style="3" customWidth="1"/>
    <col min="22" max="16384" width="8.8515625" style="3" customWidth="1"/>
  </cols>
  <sheetData>
    <row r="1" spans="14:16" ht="27" customHeight="1">
      <c r="N1" s="138" t="s">
        <v>96</v>
      </c>
      <c r="O1" s="139"/>
      <c r="P1" s="139"/>
    </row>
    <row r="2" spans="14:16" ht="24.75" customHeight="1">
      <c r="N2" s="138" t="s">
        <v>82</v>
      </c>
      <c r="O2" s="139"/>
      <c r="P2" s="139"/>
    </row>
    <row r="3" spans="14:16" ht="24" customHeight="1">
      <c r="N3" s="138" t="s">
        <v>83</v>
      </c>
      <c r="O3" s="139"/>
      <c r="P3" s="139"/>
    </row>
    <row r="4" ht="18" customHeight="1"/>
    <row r="5" spans="1:16" s="1" customFormat="1" ht="36" customHeight="1">
      <c r="A5" s="143" t="s">
        <v>70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6" s="1" customFormat="1" ht="38.25" customHeight="1">
      <c r="A6" s="143" t="s">
        <v>71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s="1" customFormat="1" ht="38.25" customHeight="1">
      <c r="A7" s="145" t="s">
        <v>0</v>
      </c>
      <c r="B7" s="128" t="s">
        <v>4</v>
      </c>
      <c r="C7" s="128" t="s">
        <v>5</v>
      </c>
      <c r="D7" s="128" t="s">
        <v>2</v>
      </c>
      <c r="E7" s="134" t="s">
        <v>1</v>
      </c>
      <c r="F7" s="128" t="s">
        <v>3</v>
      </c>
      <c r="G7" s="130" t="s">
        <v>6</v>
      </c>
      <c r="H7" s="131"/>
      <c r="I7" s="131"/>
      <c r="J7" s="131"/>
      <c r="K7" s="131"/>
      <c r="L7" s="131"/>
      <c r="M7" s="131"/>
      <c r="N7" s="131"/>
      <c r="O7" s="132"/>
      <c r="P7" s="128" t="s">
        <v>37</v>
      </c>
    </row>
    <row r="8" spans="1:16" s="1" customFormat="1" ht="38.25" customHeight="1">
      <c r="A8" s="146"/>
      <c r="B8" s="129"/>
      <c r="C8" s="129"/>
      <c r="D8" s="129"/>
      <c r="E8" s="134"/>
      <c r="F8" s="129"/>
      <c r="G8" s="53" t="s">
        <v>7</v>
      </c>
      <c r="H8" s="135" t="s">
        <v>8</v>
      </c>
      <c r="I8" s="123"/>
      <c r="J8" s="123"/>
      <c r="K8" s="123"/>
      <c r="L8" s="124"/>
      <c r="M8" s="52" t="s">
        <v>23</v>
      </c>
      <c r="N8" s="52" t="s">
        <v>24</v>
      </c>
      <c r="O8" s="52" t="s">
        <v>25</v>
      </c>
      <c r="P8" s="133"/>
    </row>
    <row r="9" spans="1:16" s="1" customFormat="1" ht="20.25" customHeight="1">
      <c r="A9" s="42">
        <v>1</v>
      </c>
      <c r="B9" s="43">
        <v>2</v>
      </c>
      <c r="C9" s="43">
        <v>3</v>
      </c>
      <c r="D9" s="44">
        <v>4</v>
      </c>
      <c r="E9" s="44">
        <v>4</v>
      </c>
      <c r="F9" s="44">
        <v>6</v>
      </c>
      <c r="G9" s="54">
        <v>7</v>
      </c>
      <c r="H9" s="147">
        <v>8</v>
      </c>
      <c r="I9" s="148"/>
      <c r="J9" s="148"/>
      <c r="K9" s="148"/>
      <c r="L9" s="149"/>
      <c r="M9" s="44">
        <v>9</v>
      </c>
      <c r="N9" s="44">
        <v>10</v>
      </c>
      <c r="O9" s="44">
        <v>11</v>
      </c>
      <c r="P9" s="44">
        <v>12</v>
      </c>
    </row>
    <row r="10" spans="1:16" s="1" customFormat="1" ht="27" customHeight="1">
      <c r="A10" s="134">
        <v>1</v>
      </c>
      <c r="B10" s="178" t="s">
        <v>36</v>
      </c>
      <c r="C10" s="51" t="s">
        <v>26</v>
      </c>
      <c r="D10" s="21"/>
      <c r="E10" s="36" t="s">
        <v>10</v>
      </c>
      <c r="F10" s="46">
        <f>F11+F12+F13</f>
        <v>9990</v>
      </c>
      <c r="G10" s="55">
        <f>G11+G12+G13</f>
        <v>1990</v>
      </c>
      <c r="H10" s="150">
        <f>H11+H12+H13</f>
        <v>2000</v>
      </c>
      <c r="I10" s="123"/>
      <c r="J10" s="123"/>
      <c r="K10" s="123"/>
      <c r="L10" s="124"/>
      <c r="M10" s="46">
        <f>M11+M12+M13</f>
        <v>2000</v>
      </c>
      <c r="N10" s="46">
        <f>N11+N12+N13</f>
        <v>2000</v>
      </c>
      <c r="O10" s="46">
        <f>O11+O12+O13</f>
        <v>2000</v>
      </c>
      <c r="P10" s="84"/>
    </row>
    <row r="11" spans="1:16" s="1" customFormat="1" ht="48" customHeight="1">
      <c r="A11" s="134"/>
      <c r="B11" s="178"/>
      <c r="C11" s="51" t="s">
        <v>26</v>
      </c>
      <c r="D11" s="21"/>
      <c r="E11" s="36" t="s">
        <v>11</v>
      </c>
      <c r="F11" s="46">
        <f>G11+H11+M11+N11+O11</f>
        <v>0</v>
      </c>
      <c r="G11" s="55">
        <f aca="true" t="shared" si="0" ref="G11:H13">G15</f>
        <v>0</v>
      </c>
      <c r="H11" s="150">
        <f t="shared" si="0"/>
        <v>0</v>
      </c>
      <c r="I11" s="123"/>
      <c r="J11" s="123"/>
      <c r="K11" s="123"/>
      <c r="L11" s="124"/>
      <c r="M11" s="46">
        <f aca="true" t="shared" si="1" ref="M11:O13">M15</f>
        <v>0</v>
      </c>
      <c r="N11" s="46">
        <f t="shared" si="1"/>
        <v>0</v>
      </c>
      <c r="O11" s="46">
        <f t="shared" si="1"/>
        <v>0</v>
      </c>
      <c r="P11" s="79"/>
    </row>
    <row r="12" spans="1:16" s="1" customFormat="1" ht="48" customHeight="1">
      <c r="A12" s="134"/>
      <c r="B12" s="178"/>
      <c r="C12" s="51" t="s">
        <v>26</v>
      </c>
      <c r="D12" s="21"/>
      <c r="E12" s="36" t="s">
        <v>12</v>
      </c>
      <c r="F12" s="46">
        <f>G12+H12+M12+N12+O12</f>
        <v>0</v>
      </c>
      <c r="G12" s="55">
        <f t="shared" si="0"/>
        <v>0</v>
      </c>
      <c r="H12" s="150">
        <f t="shared" si="0"/>
        <v>0</v>
      </c>
      <c r="I12" s="123"/>
      <c r="J12" s="123"/>
      <c r="K12" s="123"/>
      <c r="L12" s="124"/>
      <c r="M12" s="46">
        <f t="shared" si="1"/>
        <v>0</v>
      </c>
      <c r="N12" s="46">
        <f t="shared" si="1"/>
        <v>0</v>
      </c>
      <c r="O12" s="46">
        <f t="shared" si="1"/>
        <v>0</v>
      </c>
      <c r="P12" s="79"/>
    </row>
    <row r="13" spans="1:16" s="1" customFormat="1" ht="48" customHeight="1">
      <c r="A13" s="134"/>
      <c r="B13" s="178"/>
      <c r="C13" s="51" t="s">
        <v>26</v>
      </c>
      <c r="D13" s="21"/>
      <c r="E13" s="36" t="s">
        <v>13</v>
      </c>
      <c r="F13" s="46">
        <f>G13+H13+M13+N13+O13</f>
        <v>9990</v>
      </c>
      <c r="G13" s="55">
        <f t="shared" si="0"/>
        <v>1990</v>
      </c>
      <c r="H13" s="150">
        <f t="shared" si="0"/>
        <v>2000</v>
      </c>
      <c r="I13" s="123"/>
      <c r="J13" s="123"/>
      <c r="K13" s="123"/>
      <c r="L13" s="124"/>
      <c r="M13" s="46">
        <f t="shared" si="1"/>
        <v>2000</v>
      </c>
      <c r="N13" s="46">
        <f t="shared" si="1"/>
        <v>2000</v>
      </c>
      <c r="O13" s="46">
        <f t="shared" si="1"/>
        <v>2000</v>
      </c>
      <c r="P13" s="79"/>
    </row>
    <row r="14" spans="1:16" s="1" customFormat="1" ht="25.5" customHeight="1">
      <c r="A14" s="168">
        <v>1.1</v>
      </c>
      <c r="B14" s="125" t="s">
        <v>29</v>
      </c>
      <c r="C14" s="51" t="s">
        <v>26</v>
      </c>
      <c r="D14" s="21"/>
      <c r="E14" s="36" t="s">
        <v>10</v>
      </c>
      <c r="F14" s="45">
        <f>F15+F16+F17</f>
        <v>9990</v>
      </c>
      <c r="G14" s="56">
        <f>G15+G16+G17</f>
        <v>1990</v>
      </c>
      <c r="H14" s="98">
        <f>H15+H16+H17</f>
        <v>2000</v>
      </c>
      <c r="I14" s="123"/>
      <c r="J14" s="123"/>
      <c r="K14" s="123"/>
      <c r="L14" s="124"/>
      <c r="M14" s="45">
        <f>M15+M16+M17</f>
        <v>2000</v>
      </c>
      <c r="N14" s="45">
        <f>N15+N16+N17</f>
        <v>2000</v>
      </c>
      <c r="O14" s="45">
        <f>O15+O16+O17</f>
        <v>2000</v>
      </c>
      <c r="P14" s="94" t="s">
        <v>17</v>
      </c>
    </row>
    <row r="15" spans="1:16" s="1" customFormat="1" ht="48" customHeight="1">
      <c r="A15" s="169"/>
      <c r="B15" s="126"/>
      <c r="C15" s="51" t="s">
        <v>26</v>
      </c>
      <c r="D15" s="22"/>
      <c r="E15" s="36" t="s">
        <v>11</v>
      </c>
      <c r="F15" s="45">
        <f>G15+H15+M15+N15+O15+P15</f>
        <v>0</v>
      </c>
      <c r="G15" s="56">
        <v>0</v>
      </c>
      <c r="H15" s="98">
        <v>0</v>
      </c>
      <c r="I15" s="123"/>
      <c r="J15" s="123"/>
      <c r="K15" s="123"/>
      <c r="L15" s="124"/>
      <c r="M15" s="45">
        <v>0</v>
      </c>
      <c r="N15" s="45">
        <v>0</v>
      </c>
      <c r="O15" s="45">
        <v>0</v>
      </c>
      <c r="P15" s="164"/>
    </row>
    <row r="16" spans="1:16" s="1" customFormat="1" ht="41.25" customHeight="1">
      <c r="A16" s="169"/>
      <c r="B16" s="126"/>
      <c r="C16" s="51" t="s">
        <v>26</v>
      </c>
      <c r="D16" s="22"/>
      <c r="E16" s="36" t="s">
        <v>12</v>
      </c>
      <c r="F16" s="45">
        <f>H16+G16+M16+N16+O16+P16</f>
        <v>0</v>
      </c>
      <c r="G16" s="56">
        <v>0</v>
      </c>
      <c r="H16" s="98">
        <v>0</v>
      </c>
      <c r="I16" s="123"/>
      <c r="J16" s="123"/>
      <c r="K16" s="123"/>
      <c r="L16" s="124"/>
      <c r="M16" s="45">
        <v>0</v>
      </c>
      <c r="N16" s="45">
        <v>0</v>
      </c>
      <c r="O16" s="45">
        <v>0</v>
      </c>
      <c r="P16" s="164"/>
    </row>
    <row r="17" spans="1:16" s="1" customFormat="1" ht="48" customHeight="1">
      <c r="A17" s="169"/>
      <c r="B17" s="127"/>
      <c r="C17" s="51" t="s">
        <v>26</v>
      </c>
      <c r="D17" s="22"/>
      <c r="E17" s="36" t="s">
        <v>13</v>
      </c>
      <c r="F17" s="45">
        <f>H17+G17+M17+N17+O17+P17</f>
        <v>9990</v>
      </c>
      <c r="G17" s="56">
        <f>2000-790.08+780.08</f>
        <v>1990</v>
      </c>
      <c r="H17" s="98">
        <v>2000</v>
      </c>
      <c r="I17" s="123"/>
      <c r="J17" s="123"/>
      <c r="K17" s="123"/>
      <c r="L17" s="124"/>
      <c r="M17" s="45">
        <v>2000</v>
      </c>
      <c r="N17" s="45">
        <v>2000</v>
      </c>
      <c r="O17" s="45">
        <v>2000</v>
      </c>
      <c r="P17" s="164"/>
    </row>
    <row r="18" spans="1:16" s="1" customFormat="1" ht="30" customHeight="1">
      <c r="A18" s="89"/>
      <c r="B18" s="125" t="s">
        <v>109</v>
      </c>
      <c r="C18" s="88" t="s">
        <v>41</v>
      </c>
      <c r="D18" s="22"/>
      <c r="E18" s="168" t="s">
        <v>41</v>
      </c>
      <c r="F18" s="78" t="s">
        <v>42</v>
      </c>
      <c r="G18" s="78" t="s">
        <v>7</v>
      </c>
      <c r="H18" s="107" t="s">
        <v>86</v>
      </c>
      <c r="I18" s="109" t="s">
        <v>113</v>
      </c>
      <c r="J18" s="155"/>
      <c r="K18" s="155"/>
      <c r="L18" s="156"/>
      <c r="M18" s="78" t="s">
        <v>23</v>
      </c>
      <c r="N18" s="78" t="s">
        <v>24</v>
      </c>
      <c r="O18" s="78" t="s">
        <v>25</v>
      </c>
      <c r="P18" s="164" t="s">
        <v>41</v>
      </c>
    </row>
    <row r="19" spans="1:16" s="1" customFormat="1" ht="18.75" customHeight="1">
      <c r="A19" s="89"/>
      <c r="B19" s="82"/>
      <c r="C19" s="89"/>
      <c r="D19" s="22"/>
      <c r="E19" s="89"/>
      <c r="F19" s="79"/>
      <c r="G19" s="79"/>
      <c r="H19" s="108"/>
      <c r="I19" s="64" t="s">
        <v>91</v>
      </c>
      <c r="J19" s="64" t="s">
        <v>92</v>
      </c>
      <c r="K19" s="64" t="s">
        <v>93</v>
      </c>
      <c r="L19" s="64" t="s">
        <v>94</v>
      </c>
      <c r="M19" s="79"/>
      <c r="N19" s="79"/>
      <c r="O19" s="79"/>
      <c r="P19" s="89"/>
    </row>
    <row r="20" spans="1:16" s="1" customFormat="1" ht="29.25" customHeight="1">
      <c r="A20" s="90"/>
      <c r="B20" s="83"/>
      <c r="C20" s="90"/>
      <c r="D20" s="22"/>
      <c r="E20" s="90"/>
      <c r="F20" s="32" t="s">
        <v>49</v>
      </c>
      <c r="G20" s="32" t="s">
        <v>48</v>
      </c>
      <c r="H20" s="33" t="s">
        <v>48</v>
      </c>
      <c r="I20" s="32" t="s">
        <v>47</v>
      </c>
      <c r="J20" s="32" t="s">
        <v>52</v>
      </c>
      <c r="K20" s="32" t="s">
        <v>63</v>
      </c>
      <c r="L20" s="32" t="s">
        <v>48</v>
      </c>
      <c r="M20" s="32" t="s">
        <v>48</v>
      </c>
      <c r="N20" s="32" t="s">
        <v>48</v>
      </c>
      <c r="O20" s="32" t="s">
        <v>48</v>
      </c>
      <c r="P20" s="90"/>
    </row>
    <row r="21" spans="1:16" s="1" customFormat="1" ht="32.25" customHeight="1">
      <c r="A21" s="168">
        <v>2</v>
      </c>
      <c r="B21" s="171" t="s">
        <v>50</v>
      </c>
      <c r="C21" s="59" t="s">
        <v>26</v>
      </c>
      <c r="D21" s="30"/>
      <c r="E21" s="62" t="s">
        <v>10</v>
      </c>
      <c r="F21" s="46">
        <f>F22+F23+F24</f>
        <v>8500</v>
      </c>
      <c r="G21" s="55">
        <f>G22+G23+G24</f>
        <v>4000</v>
      </c>
      <c r="H21" s="150">
        <f>H22+H23+H24</f>
        <v>4500</v>
      </c>
      <c r="I21" s="123"/>
      <c r="J21" s="123"/>
      <c r="K21" s="123"/>
      <c r="L21" s="124"/>
      <c r="M21" s="46">
        <f>M22+M23+M24</f>
        <v>0</v>
      </c>
      <c r="N21" s="46">
        <f>N22+N23+N24</f>
        <v>0</v>
      </c>
      <c r="O21" s="46">
        <f>O22+O23+O24</f>
        <v>0</v>
      </c>
      <c r="P21" s="105"/>
    </row>
    <row r="22" spans="1:16" s="1" customFormat="1" ht="37.5" customHeight="1">
      <c r="A22" s="169"/>
      <c r="B22" s="172"/>
      <c r="C22" s="59" t="s">
        <v>26</v>
      </c>
      <c r="D22" s="31"/>
      <c r="E22" s="62" t="s">
        <v>11</v>
      </c>
      <c r="F22" s="46">
        <f>G22+H22+M22+N22+O22+P22</f>
        <v>0</v>
      </c>
      <c r="G22" s="55">
        <v>0</v>
      </c>
      <c r="H22" s="150">
        <v>0</v>
      </c>
      <c r="I22" s="123"/>
      <c r="J22" s="123"/>
      <c r="K22" s="123"/>
      <c r="L22" s="124"/>
      <c r="M22" s="46">
        <v>0</v>
      </c>
      <c r="N22" s="46">
        <v>0</v>
      </c>
      <c r="O22" s="46">
        <v>0</v>
      </c>
      <c r="P22" s="175"/>
    </row>
    <row r="23" spans="1:16" s="1" customFormat="1" ht="41.25" customHeight="1">
      <c r="A23" s="169"/>
      <c r="B23" s="172"/>
      <c r="C23" s="59" t="s">
        <v>26</v>
      </c>
      <c r="D23" s="31"/>
      <c r="E23" s="62" t="s">
        <v>12</v>
      </c>
      <c r="F23" s="46">
        <f>H23+G23+M23+N23+O23+P23</f>
        <v>0</v>
      </c>
      <c r="G23" s="55">
        <v>0</v>
      </c>
      <c r="H23" s="150">
        <v>0</v>
      </c>
      <c r="I23" s="123"/>
      <c r="J23" s="123"/>
      <c r="K23" s="123"/>
      <c r="L23" s="124"/>
      <c r="M23" s="46">
        <v>0</v>
      </c>
      <c r="N23" s="46">
        <v>0</v>
      </c>
      <c r="O23" s="46">
        <v>0</v>
      </c>
      <c r="P23" s="175"/>
    </row>
    <row r="24" spans="1:16" s="1" customFormat="1" ht="56.25" customHeight="1">
      <c r="A24" s="170"/>
      <c r="B24" s="173"/>
      <c r="C24" s="59" t="s">
        <v>26</v>
      </c>
      <c r="D24" s="31"/>
      <c r="E24" s="62" t="s">
        <v>13</v>
      </c>
      <c r="F24" s="46">
        <f>H24+G24+M24+N24+O24+P24</f>
        <v>8500</v>
      </c>
      <c r="G24" s="55">
        <f>G28</f>
        <v>4000</v>
      </c>
      <c r="H24" s="150">
        <f>H28</f>
        <v>4500</v>
      </c>
      <c r="I24" s="123"/>
      <c r="J24" s="123"/>
      <c r="K24" s="123"/>
      <c r="L24" s="124"/>
      <c r="M24" s="46">
        <f>M28</f>
        <v>0</v>
      </c>
      <c r="N24" s="46">
        <f>N28</f>
        <v>0</v>
      </c>
      <c r="O24" s="46">
        <f>O28</f>
        <v>0</v>
      </c>
      <c r="P24" s="176"/>
    </row>
    <row r="25" spans="1:16" s="1" customFormat="1" ht="27.75" customHeight="1">
      <c r="A25" s="168">
        <v>2.1</v>
      </c>
      <c r="B25" s="174" t="s">
        <v>28</v>
      </c>
      <c r="C25" s="51" t="s">
        <v>26</v>
      </c>
      <c r="D25" s="21"/>
      <c r="E25" s="36" t="s">
        <v>10</v>
      </c>
      <c r="F25" s="45">
        <f>G25+H25+M25+N25+O25</f>
        <v>8500</v>
      </c>
      <c r="G25" s="56">
        <f>G26+G27+G28</f>
        <v>4000</v>
      </c>
      <c r="H25" s="98">
        <f>H26+H27+H28</f>
        <v>4500</v>
      </c>
      <c r="I25" s="123"/>
      <c r="J25" s="123"/>
      <c r="K25" s="123"/>
      <c r="L25" s="124"/>
      <c r="M25" s="45">
        <f>M26+M27+M28</f>
        <v>0</v>
      </c>
      <c r="N25" s="45">
        <f>N26+N27+N28</f>
        <v>0</v>
      </c>
      <c r="O25" s="45">
        <f>O26+O27+O28</f>
        <v>0</v>
      </c>
      <c r="P25" s="94" t="s">
        <v>17</v>
      </c>
    </row>
    <row r="26" spans="1:16" s="1" customFormat="1" ht="26.25" customHeight="1">
      <c r="A26" s="89"/>
      <c r="B26" s="174"/>
      <c r="C26" s="51" t="s">
        <v>26</v>
      </c>
      <c r="D26" s="21"/>
      <c r="E26" s="36" t="s">
        <v>11</v>
      </c>
      <c r="F26" s="45">
        <f>G26+H26+M26+N26+O26</f>
        <v>0</v>
      </c>
      <c r="G26" s="56">
        <v>0</v>
      </c>
      <c r="H26" s="98">
        <v>0</v>
      </c>
      <c r="I26" s="123"/>
      <c r="J26" s="123"/>
      <c r="K26" s="123"/>
      <c r="L26" s="124"/>
      <c r="M26" s="45">
        <v>0</v>
      </c>
      <c r="N26" s="45">
        <v>0</v>
      </c>
      <c r="O26" s="45">
        <v>0</v>
      </c>
      <c r="P26" s="164"/>
    </row>
    <row r="27" spans="1:16" s="1" customFormat="1" ht="33.75" customHeight="1">
      <c r="A27" s="89"/>
      <c r="B27" s="174"/>
      <c r="C27" s="51" t="s">
        <v>26</v>
      </c>
      <c r="D27" s="21"/>
      <c r="E27" s="36" t="s">
        <v>12</v>
      </c>
      <c r="F27" s="45">
        <f>G27+H27+M27+N27+O27</f>
        <v>0</v>
      </c>
      <c r="G27" s="56">
        <v>0</v>
      </c>
      <c r="H27" s="98">
        <v>0</v>
      </c>
      <c r="I27" s="123"/>
      <c r="J27" s="123"/>
      <c r="K27" s="123"/>
      <c r="L27" s="124"/>
      <c r="M27" s="45">
        <v>0</v>
      </c>
      <c r="N27" s="45">
        <v>0</v>
      </c>
      <c r="O27" s="45">
        <v>0</v>
      </c>
      <c r="P27" s="164"/>
    </row>
    <row r="28" spans="1:16" s="1" customFormat="1" ht="39.75" customHeight="1">
      <c r="A28" s="89"/>
      <c r="B28" s="174"/>
      <c r="C28" s="51" t="s">
        <v>26</v>
      </c>
      <c r="D28" s="21"/>
      <c r="E28" s="36" t="s">
        <v>13</v>
      </c>
      <c r="F28" s="45">
        <f>G28+H28+M28+N28+O28</f>
        <v>8500</v>
      </c>
      <c r="G28" s="56">
        <v>4000</v>
      </c>
      <c r="H28" s="98">
        <v>4500</v>
      </c>
      <c r="I28" s="99"/>
      <c r="J28" s="99"/>
      <c r="K28" s="99"/>
      <c r="L28" s="100"/>
      <c r="M28" s="45">
        <v>0</v>
      </c>
      <c r="N28" s="45">
        <v>0</v>
      </c>
      <c r="O28" s="45">
        <v>0</v>
      </c>
      <c r="P28" s="164"/>
    </row>
    <row r="29" spans="1:16" s="1" customFormat="1" ht="33.75" customHeight="1">
      <c r="A29" s="89"/>
      <c r="B29" s="125" t="s">
        <v>110</v>
      </c>
      <c r="C29" s="88" t="s">
        <v>41</v>
      </c>
      <c r="D29" s="21"/>
      <c r="E29" s="168" t="s">
        <v>41</v>
      </c>
      <c r="F29" s="78" t="s">
        <v>42</v>
      </c>
      <c r="G29" s="78" t="s">
        <v>95</v>
      </c>
      <c r="H29" s="107" t="s">
        <v>86</v>
      </c>
      <c r="I29" s="109" t="s">
        <v>115</v>
      </c>
      <c r="J29" s="110"/>
      <c r="K29" s="110"/>
      <c r="L29" s="111"/>
      <c r="M29" s="78" t="s">
        <v>23</v>
      </c>
      <c r="N29" s="78" t="s">
        <v>24</v>
      </c>
      <c r="O29" s="78" t="s">
        <v>25</v>
      </c>
      <c r="P29" s="94" t="s">
        <v>41</v>
      </c>
    </row>
    <row r="30" spans="1:16" s="1" customFormat="1" ht="20.25" customHeight="1">
      <c r="A30" s="89"/>
      <c r="B30" s="82"/>
      <c r="C30" s="89"/>
      <c r="D30" s="21"/>
      <c r="E30" s="89"/>
      <c r="F30" s="79"/>
      <c r="G30" s="79"/>
      <c r="H30" s="108"/>
      <c r="I30" s="64" t="s">
        <v>91</v>
      </c>
      <c r="J30" s="64" t="s">
        <v>92</v>
      </c>
      <c r="K30" s="64" t="s">
        <v>93</v>
      </c>
      <c r="L30" s="64" t="s">
        <v>94</v>
      </c>
      <c r="M30" s="79"/>
      <c r="N30" s="79"/>
      <c r="O30" s="79"/>
      <c r="P30" s="89"/>
    </row>
    <row r="31" spans="1:16" s="1" customFormat="1" ht="22.5" customHeight="1">
      <c r="A31" s="90"/>
      <c r="B31" s="83"/>
      <c r="C31" s="90"/>
      <c r="D31" s="21"/>
      <c r="E31" s="90"/>
      <c r="F31" s="32" t="s">
        <v>87</v>
      </c>
      <c r="G31" s="32" t="s">
        <v>9</v>
      </c>
      <c r="H31" s="33" t="s">
        <v>9</v>
      </c>
      <c r="I31" s="33" t="s">
        <v>9</v>
      </c>
      <c r="J31" s="33" t="s">
        <v>9</v>
      </c>
      <c r="K31" s="33" t="s">
        <v>9</v>
      </c>
      <c r="L31" s="33" t="s">
        <v>9</v>
      </c>
      <c r="M31" s="32" t="s">
        <v>59</v>
      </c>
      <c r="N31" s="32" t="s">
        <v>59</v>
      </c>
      <c r="O31" s="32" t="s">
        <v>59</v>
      </c>
      <c r="P31" s="90"/>
    </row>
    <row r="32" spans="1:17" s="1" customFormat="1" ht="33.75" customHeight="1">
      <c r="A32" s="162" t="s">
        <v>72</v>
      </c>
      <c r="B32" s="162"/>
      <c r="C32" s="162"/>
      <c r="D32" s="12"/>
      <c r="E32" s="58" t="s">
        <v>10</v>
      </c>
      <c r="F32" s="46">
        <f>G32+H32+M32+N32+O32</f>
        <v>18490</v>
      </c>
      <c r="G32" s="46">
        <f>G33+G34+G35</f>
        <v>5990</v>
      </c>
      <c r="H32" s="150">
        <f>H33+H34+H35</f>
        <v>6500</v>
      </c>
      <c r="I32" s="123"/>
      <c r="J32" s="123"/>
      <c r="K32" s="123"/>
      <c r="L32" s="124"/>
      <c r="M32" s="46">
        <f>M33+M34+M35</f>
        <v>2000</v>
      </c>
      <c r="N32" s="46">
        <f>N33+N34+N35</f>
        <v>2000</v>
      </c>
      <c r="O32" s="46">
        <f>O33+O34+O35</f>
        <v>2000</v>
      </c>
      <c r="P32" s="84" t="s">
        <v>41</v>
      </c>
      <c r="Q32" s="6"/>
    </row>
    <row r="33" spans="1:16" s="1" customFormat="1" ht="30" customHeight="1">
      <c r="A33" s="162"/>
      <c r="B33" s="162"/>
      <c r="C33" s="162"/>
      <c r="D33" s="12"/>
      <c r="E33" s="58" t="s">
        <v>11</v>
      </c>
      <c r="F33" s="46">
        <f>G33+H33+M33+N33+O33</f>
        <v>0</v>
      </c>
      <c r="G33" s="46">
        <f>G11</f>
        <v>0</v>
      </c>
      <c r="H33" s="150">
        <f>H11</f>
        <v>0</v>
      </c>
      <c r="I33" s="123"/>
      <c r="J33" s="123"/>
      <c r="K33" s="123"/>
      <c r="L33" s="124"/>
      <c r="M33" s="46">
        <f aca="true" t="shared" si="2" ref="M33:O34">M11</f>
        <v>0</v>
      </c>
      <c r="N33" s="46">
        <f t="shared" si="2"/>
        <v>0</v>
      </c>
      <c r="O33" s="46">
        <f t="shared" si="2"/>
        <v>0</v>
      </c>
      <c r="P33" s="79"/>
    </row>
    <row r="34" spans="1:16" s="1" customFormat="1" ht="39" customHeight="1">
      <c r="A34" s="162"/>
      <c r="B34" s="162"/>
      <c r="C34" s="162"/>
      <c r="D34" s="12"/>
      <c r="E34" s="58" t="s">
        <v>12</v>
      </c>
      <c r="F34" s="46">
        <f>G34+H34+M34+N34+O34</f>
        <v>0</v>
      </c>
      <c r="G34" s="46">
        <f>G12</f>
        <v>0</v>
      </c>
      <c r="H34" s="150">
        <f>H12</f>
        <v>0</v>
      </c>
      <c r="I34" s="123"/>
      <c r="J34" s="123"/>
      <c r="K34" s="123"/>
      <c r="L34" s="124"/>
      <c r="M34" s="46">
        <f t="shared" si="2"/>
        <v>0</v>
      </c>
      <c r="N34" s="46">
        <f t="shared" si="2"/>
        <v>0</v>
      </c>
      <c r="O34" s="46">
        <f t="shared" si="2"/>
        <v>0</v>
      </c>
      <c r="P34" s="79"/>
    </row>
    <row r="35" spans="1:16" s="1" customFormat="1" ht="35.25" customHeight="1">
      <c r="A35" s="162"/>
      <c r="B35" s="162"/>
      <c r="C35" s="162"/>
      <c r="D35" s="12"/>
      <c r="E35" s="58" t="s">
        <v>13</v>
      </c>
      <c r="F35" s="46">
        <f>G35+H35+M35+N35+O35</f>
        <v>18490</v>
      </c>
      <c r="G35" s="46">
        <f>G24+G13</f>
        <v>5990</v>
      </c>
      <c r="H35" s="150">
        <f>H24+H13</f>
        <v>6500</v>
      </c>
      <c r="I35" s="123"/>
      <c r="J35" s="123"/>
      <c r="K35" s="123"/>
      <c r="L35" s="124"/>
      <c r="M35" s="46">
        <f>M24+M13</f>
        <v>2000</v>
      </c>
      <c r="N35" s="46">
        <f>N24+N13</f>
        <v>2000</v>
      </c>
      <c r="O35" s="46">
        <f>O24+O13</f>
        <v>2000</v>
      </c>
      <c r="P35" s="79"/>
    </row>
    <row r="36" spans="6:16" ht="15">
      <c r="F36" s="8"/>
      <c r="G36" s="8"/>
      <c r="H36" s="25"/>
      <c r="I36" s="25"/>
      <c r="J36" s="25"/>
      <c r="K36" s="25"/>
      <c r="L36" s="26"/>
      <c r="M36" s="8"/>
      <c r="N36" s="8"/>
      <c r="O36" s="8"/>
      <c r="P36" s="8"/>
    </row>
    <row r="37" spans="6:16" ht="15">
      <c r="F37" s="8"/>
      <c r="G37" s="8"/>
      <c r="H37" s="25"/>
      <c r="I37" s="25"/>
      <c r="J37" s="25"/>
      <c r="K37" s="25"/>
      <c r="L37" s="26"/>
      <c r="M37" s="8"/>
      <c r="N37" s="8"/>
      <c r="O37" s="8"/>
      <c r="P37" s="8"/>
    </row>
    <row r="38" spans="6:13" ht="42.75" customHeight="1">
      <c r="F38" s="7"/>
      <c r="G38" s="61"/>
      <c r="H38" s="41"/>
      <c r="I38" s="41"/>
      <c r="J38" s="41"/>
      <c r="K38" s="41"/>
      <c r="L38" s="27"/>
      <c r="M38" s="7"/>
    </row>
    <row r="39" spans="6:13" ht="15">
      <c r="F39" s="7"/>
      <c r="G39" s="7"/>
      <c r="H39" s="7"/>
      <c r="I39" s="7"/>
      <c r="J39" s="7"/>
      <c r="K39" s="7"/>
      <c r="L39" s="27"/>
      <c r="M39" s="7"/>
    </row>
    <row r="40" spans="6:13" ht="15">
      <c r="F40" s="7"/>
      <c r="G40" s="7"/>
      <c r="H40" s="7"/>
      <c r="I40" s="7"/>
      <c r="J40" s="7"/>
      <c r="K40" s="7"/>
      <c r="L40" s="27"/>
      <c r="M40" s="7"/>
    </row>
    <row r="41" spans="6:13" ht="15">
      <c r="F41" s="7"/>
      <c r="G41" s="7"/>
      <c r="H41" s="7"/>
      <c r="I41" s="7"/>
      <c r="J41" s="7"/>
      <c r="K41" s="7"/>
      <c r="L41" s="27"/>
      <c r="M41" s="7"/>
    </row>
    <row r="42" spans="6:12" ht="15">
      <c r="F42" s="7"/>
      <c r="G42" s="7"/>
      <c r="H42" s="7"/>
      <c r="I42" s="7"/>
      <c r="J42" s="7"/>
      <c r="K42" s="7"/>
      <c r="L42" s="6"/>
    </row>
    <row r="43" spans="6:12" ht="15">
      <c r="F43" s="7"/>
      <c r="G43" s="7"/>
      <c r="H43" s="7"/>
      <c r="I43" s="7"/>
      <c r="J43" s="7"/>
      <c r="K43" s="7"/>
      <c r="L43" s="6"/>
    </row>
    <row r="44" spans="6:13" ht="15">
      <c r="F44" s="7"/>
      <c r="G44" s="7"/>
      <c r="H44" s="7"/>
      <c r="I44" s="7"/>
      <c r="J44" s="7"/>
      <c r="K44" s="7"/>
      <c r="L44" s="6"/>
      <c r="M44" s="7"/>
    </row>
    <row r="45" spans="6:12" ht="15">
      <c r="F45" s="7"/>
      <c r="G45" s="7"/>
      <c r="H45" s="7"/>
      <c r="I45" s="7"/>
      <c r="J45" s="7"/>
      <c r="K45" s="7"/>
      <c r="L45" s="6"/>
    </row>
  </sheetData>
  <sheetProtection/>
  <mergeCells count="71">
    <mergeCell ref="N1:P1"/>
    <mergeCell ref="N2:P2"/>
    <mergeCell ref="N3:P3"/>
    <mergeCell ref="A5:P5"/>
    <mergeCell ref="A6:P6"/>
    <mergeCell ref="A10:A13"/>
    <mergeCell ref="B10:B13"/>
    <mergeCell ref="P10:P13"/>
    <mergeCell ref="F7:F8"/>
    <mergeCell ref="P7:P8"/>
    <mergeCell ref="P14:P17"/>
    <mergeCell ref="H14:L14"/>
    <mergeCell ref="H15:L15"/>
    <mergeCell ref="H16:L16"/>
    <mergeCell ref="H17:L17"/>
    <mergeCell ref="H18:H19"/>
    <mergeCell ref="I18:L18"/>
    <mergeCell ref="P18:P20"/>
    <mergeCell ref="B14:B17"/>
    <mergeCell ref="O18:O19"/>
    <mergeCell ref="B18:B20"/>
    <mergeCell ref="C18:C20"/>
    <mergeCell ref="E18:E20"/>
    <mergeCell ref="G18:G19"/>
    <mergeCell ref="F18:F19"/>
    <mergeCell ref="M18:M19"/>
    <mergeCell ref="N18:N19"/>
    <mergeCell ref="P29:P31"/>
    <mergeCell ref="H23:L23"/>
    <mergeCell ref="P21:P24"/>
    <mergeCell ref="H24:L24"/>
    <mergeCell ref="P32:P35"/>
    <mergeCell ref="H21:L21"/>
    <mergeCell ref="H22:L22"/>
    <mergeCell ref="H32:L32"/>
    <mergeCell ref="B25:B28"/>
    <mergeCell ref="B29:B31"/>
    <mergeCell ref="C29:C31"/>
    <mergeCell ref="P25:P28"/>
    <mergeCell ref="F29:F30"/>
    <mergeCell ref="M29:M30"/>
    <mergeCell ref="O29:O30"/>
    <mergeCell ref="H25:L25"/>
    <mergeCell ref="E29:E31"/>
    <mergeCell ref="N29:N30"/>
    <mergeCell ref="H13:L13"/>
    <mergeCell ref="H10:L10"/>
    <mergeCell ref="G7:O7"/>
    <mergeCell ref="H8:L8"/>
    <mergeCell ref="A25:A31"/>
    <mergeCell ref="A32:C35"/>
    <mergeCell ref="G29:G30"/>
    <mergeCell ref="A21:A24"/>
    <mergeCell ref="B21:B24"/>
    <mergeCell ref="A14:A20"/>
    <mergeCell ref="A7:A8"/>
    <mergeCell ref="B7:B8"/>
    <mergeCell ref="C7:C8"/>
    <mergeCell ref="D7:D8"/>
    <mergeCell ref="E7:E8"/>
    <mergeCell ref="H9:L9"/>
    <mergeCell ref="H11:L11"/>
    <mergeCell ref="H12:L12"/>
    <mergeCell ref="H33:L33"/>
    <mergeCell ref="H34:L34"/>
    <mergeCell ref="H35:L35"/>
    <mergeCell ref="H26:L26"/>
    <mergeCell ref="H27:L27"/>
    <mergeCell ref="H28:L28"/>
    <mergeCell ref="H29:H30"/>
    <mergeCell ref="I29:L29"/>
  </mergeCells>
  <printOptions/>
  <pageMargins left="0.15748031496062992" right="0" top="0.4724409448818898" bottom="0.1968503937007874" header="0.4724409448818898" footer="0.31496062992125984"/>
  <pageSetup horizontalDpi="600" verticalDpi="600" orientation="landscape" paperSize="9" scale="58" r:id="rId1"/>
  <rowBreaks count="1" manualBreakCount="1">
    <brk id="2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75" zoomScaleNormal="75" zoomScaleSheetLayoutView="75" workbookViewId="0" topLeftCell="A1">
      <pane ySplit="4" topLeftCell="A5" activePane="bottomLeft" state="frozen"/>
      <selection pane="topLeft" activeCell="A1" sqref="A1"/>
      <selection pane="bottomLeft" activeCell="A5" sqref="A5:P5"/>
    </sheetView>
  </sheetViews>
  <sheetFormatPr defaultColWidth="8.8515625" defaultRowHeight="15"/>
  <cols>
    <col min="1" max="1" width="6.8515625" style="9" customWidth="1"/>
    <col min="2" max="2" width="39.00390625" style="3" customWidth="1"/>
    <col min="3" max="3" width="15.00390625" style="3" customWidth="1"/>
    <col min="4" max="4" width="21.421875" style="3" hidden="1" customWidth="1"/>
    <col min="5" max="5" width="32.57421875" style="3" customWidth="1"/>
    <col min="6" max="6" width="15.140625" style="3" customWidth="1"/>
    <col min="7" max="7" width="1.8515625" style="3" customWidth="1"/>
    <col min="8" max="8" width="4.28125" style="3" customWidth="1"/>
    <col min="9" max="9" width="4.00390625" style="3" customWidth="1"/>
    <col min="10" max="10" width="3.8515625" style="3" customWidth="1"/>
    <col min="11" max="11" width="2.140625" style="3" customWidth="1"/>
    <col min="12" max="12" width="16.00390625" style="3" customWidth="1"/>
    <col min="13" max="13" width="16.140625" style="3" customWidth="1"/>
    <col min="14" max="14" width="13.8515625" style="3" customWidth="1"/>
    <col min="15" max="15" width="15.00390625" style="3" customWidth="1"/>
    <col min="16" max="16" width="26.28125" style="3" customWidth="1"/>
    <col min="17" max="17" width="13.28125" style="3" customWidth="1"/>
    <col min="18" max="18" width="15.00390625" style="3" customWidth="1"/>
    <col min="19" max="19" width="11.28125" style="3" customWidth="1"/>
    <col min="20" max="20" width="13.140625" style="3" customWidth="1"/>
    <col min="21" max="21" width="10.8515625" style="3" customWidth="1"/>
    <col min="22" max="16384" width="8.8515625" style="3" customWidth="1"/>
  </cols>
  <sheetData>
    <row r="1" spans="14:16" ht="27" customHeight="1">
      <c r="N1" s="138" t="s">
        <v>117</v>
      </c>
      <c r="O1" s="139"/>
      <c r="P1" s="139"/>
    </row>
    <row r="2" spans="14:16" ht="24.75" customHeight="1">
      <c r="N2" s="138" t="s">
        <v>82</v>
      </c>
      <c r="O2" s="139"/>
      <c r="P2" s="139"/>
    </row>
    <row r="3" spans="14:16" ht="24" customHeight="1">
      <c r="N3" s="138" t="s">
        <v>83</v>
      </c>
      <c r="O3" s="139"/>
      <c r="P3" s="139"/>
    </row>
    <row r="4" ht="18" customHeight="1"/>
    <row r="5" spans="1:16" s="1" customFormat="1" ht="49.5" customHeight="1">
      <c r="A5" s="143" t="s">
        <v>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s="1" customFormat="1" ht="44.25" customHeight="1">
      <c r="A6" s="143" t="s">
        <v>74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s="1" customFormat="1" ht="44.25" customHeight="1">
      <c r="A7" s="145" t="s">
        <v>0</v>
      </c>
      <c r="B7" s="128" t="s">
        <v>4</v>
      </c>
      <c r="C7" s="128" t="s">
        <v>5</v>
      </c>
      <c r="D7" s="128" t="s">
        <v>2</v>
      </c>
      <c r="E7" s="134" t="s">
        <v>1</v>
      </c>
      <c r="F7" s="128" t="s">
        <v>3</v>
      </c>
      <c r="G7" s="130" t="s">
        <v>6</v>
      </c>
      <c r="H7" s="131"/>
      <c r="I7" s="131"/>
      <c r="J7" s="131"/>
      <c r="K7" s="131"/>
      <c r="L7" s="131"/>
      <c r="M7" s="131"/>
      <c r="N7" s="131"/>
      <c r="O7" s="132"/>
      <c r="P7" s="128" t="s">
        <v>37</v>
      </c>
    </row>
    <row r="8" spans="1:16" s="1" customFormat="1" ht="44.25" customHeight="1">
      <c r="A8" s="146"/>
      <c r="B8" s="129"/>
      <c r="C8" s="129"/>
      <c r="D8" s="129"/>
      <c r="E8" s="134"/>
      <c r="F8" s="129"/>
      <c r="G8" s="134" t="s">
        <v>7</v>
      </c>
      <c r="H8" s="179"/>
      <c r="I8" s="179"/>
      <c r="J8" s="179"/>
      <c r="K8" s="179"/>
      <c r="L8" s="52" t="s">
        <v>8</v>
      </c>
      <c r="M8" s="52" t="s">
        <v>23</v>
      </c>
      <c r="N8" s="52" t="s">
        <v>24</v>
      </c>
      <c r="O8" s="52" t="s">
        <v>25</v>
      </c>
      <c r="P8" s="133"/>
    </row>
    <row r="9" spans="1:16" s="1" customFormat="1" ht="24" customHeight="1">
      <c r="A9" s="18">
        <v>1</v>
      </c>
      <c r="B9" s="19">
        <v>2</v>
      </c>
      <c r="C9" s="19">
        <v>3</v>
      </c>
      <c r="D9" s="20">
        <v>4</v>
      </c>
      <c r="E9" s="20">
        <v>4</v>
      </c>
      <c r="F9" s="20">
        <v>6</v>
      </c>
      <c r="G9" s="180">
        <v>7</v>
      </c>
      <c r="H9" s="86"/>
      <c r="I9" s="86"/>
      <c r="J9" s="86"/>
      <c r="K9" s="87"/>
      <c r="L9" s="20">
        <v>8</v>
      </c>
      <c r="M9" s="20">
        <v>9</v>
      </c>
      <c r="N9" s="20">
        <v>10</v>
      </c>
      <c r="O9" s="20">
        <v>11</v>
      </c>
      <c r="P9" s="20">
        <v>12</v>
      </c>
    </row>
    <row r="10" spans="1:16" s="1" customFormat="1" ht="35.25" customHeight="1">
      <c r="A10" s="134">
        <v>1</v>
      </c>
      <c r="B10" s="194" t="s">
        <v>34</v>
      </c>
      <c r="C10" s="53" t="s">
        <v>26</v>
      </c>
      <c r="D10" s="30"/>
      <c r="E10" s="62" t="s">
        <v>10</v>
      </c>
      <c r="F10" s="63">
        <f aca="true" t="shared" si="0" ref="F10:F17">G10+L10+M10+N10+O10</f>
        <v>661981.15</v>
      </c>
      <c r="G10" s="197">
        <f>G11+G12+G13</f>
        <v>141603.95</v>
      </c>
      <c r="H10" s="198"/>
      <c r="I10" s="198"/>
      <c r="J10" s="198"/>
      <c r="K10" s="198"/>
      <c r="L10" s="63">
        <f>L11+L12+L13</f>
        <v>127844.3</v>
      </c>
      <c r="M10" s="63">
        <f>M11+M12+M13</f>
        <v>130844.3</v>
      </c>
      <c r="N10" s="63">
        <f>N11+N12+N13</f>
        <v>130844.3</v>
      </c>
      <c r="O10" s="63">
        <f>O11+O12+O13</f>
        <v>130844.3</v>
      </c>
      <c r="P10" s="134"/>
    </row>
    <row r="11" spans="1:16" s="1" customFormat="1" ht="38.25" customHeight="1">
      <c r="A11" s="179"/>
      <c r="B11" s="194"/>
      <c r="C11" s="53" t="s">
        <v>26</v>
      </c>
      <c r="D11" s="30"/>
      <c r="E11" s="62" t="s">
        <v>11</v>
      </c>
      <c r="F11" s="63">
        <f t="shared" si="0"/>
        <v>0</v>
      </c>
      <c r="G11" s="197">
        <f>G15+G22</f>
        <v>0</v>
      </c>
      <c r="H11" s="198"/>
      <c r="I11" s="198"/>
      <c r="J11" s="198"/>
      <c r="K11" s="198"/>
      <c r="L11" s="63">
        <f>L15+L22</f>
        <v>0</v>
      </c>
      <c r="M11" s="63">
        <f aca="true" t="shared" si="1" ref="M11:O13">M15+M22</f>
        <v>0</v>
      </c>
      <c r="N11" s="63">
        <f t="shared" si="1"/>
        <v>0</v>
      </c>
      <c r="O11" s="63">
        <f t="shared" si="1"/>
        <v>0</v>
      </c>
      <c r="P11" s="134"/>
    </row>
    <row r="12" spans="1:16" s="1" customFormat="1" ht="39" customHeight="1">
      <c r="A12" s="179"/>
      <c r="B12" s="194"/>
      <c r="C12" s="53" t="s">
        <v>26</v>
      </c>
      <c r="D12" s="30"/>
      <c r="E12" s="62" t="s">
        <v>12</v>
      </c>
      <c r="F12" s="63">
        <f t="shared" si="0"/>
        <v>0</v>
      </c>
      <c r="G12" s="197">
        <f>G16+G23</f>
        <v>0</v>
      </c>
      <c r="H12" s="198"/>
      <c r="I12" s="198"/>
      <c r="J12" s="198"/>
      <c r="K12" s="198"/>
      <c r="L12" s="63">
        <f>L16+L23</f>
        <v>0</v>
      </c>
      <c r="M12" s="63">
        <f t="shared" si="1"/>
        <v>0</v>
      </c>
      <c r="N12" s="63">
        <f t="shared" si="1"/>
        <v>0</v>
      </c>
      <c r="O12" s="63">
        <f t="shared" si="1"/>
        <v>0</v>
      </c>
      <c r="P12" s="134"/>
    </row>
    <row r="13" spans="1:16" s="1" customFormat="1" ht="43.5" customHeight="1">
      <c r="A13" s="179"/>
      <c r="B13" s="194"/>
      <c r="C13" s="53" t="s">
        <v>26</v>
      </c>
      <c r="D13" s="30"/>
      <c r="E13" s="62" t="s">
        <v>13</v>
      </c>
      <c r="F13" s="63">
        <f t="shared" si="0"/>
        <v>661981.15</v>
      </c>
      <c r="G13" s="197">
        <f>G17+G24</f>
        <v>141603.95</v>
      </c>
      <c r="H13" s="198"/>
      <c r="I13" s="198"/>
      <c r="J13" s="198"/>
      <c r="K13" s="198"/>
      <c r="L13" s="63">
        <f>L17+L24</f>
        <v>127844.3</v>
      </c>
      <c r="M13" s="63">
        <f t="shared" si="1"/>
        <v>130844.3</v>
      </c>
      <c r="N13" s="63">
        <f t="shared" si="1"/>
        <v>130844.3</v>
      </c>
      <c r="O13" s="63">
        <f t="shared" si="1"/>
        <v>130844.3</v>
      </c>
      <c r="P13" s="134"/>
    </row>
    <row r="14" spans="1:16" s="1" customFormat="1" ht="35.25" customHeight="1">
      <c r="A14" s="168">
        <v>1.1</v>
      </c>
      <c r="B14" s="192" t="s">
        <v>31</v>
      </c>
      <c r="C14" s="29" t="s">
        <v>26</v>
      </c>
      <c r="D14" s="21"/>
      <c r="E14" s="36" t="s">
        <v>10</v>
      </c>
      <c r="F14" s="14">
        <f t="shared" si="0"/>
        <v>355862.44999999995</v>
      </c>
      <c r="G14" s="95">
        <f>G15+G16+G17</f>
        <v>81309.25</v>
      </c>
      <c r="H14" s="96"/>
      <c r="I14" s="96"/>
      <c r="J14" s="96"/>
      <c r="K14" s="97"/>
      <c r="L14" s="14">
        <f>L15+L16+L17</f>
        <v>66388.3</v>
      </c>
      <c r="M14" s="14">
        <f>M15+M16+M17</f>
        <v>69388.3</v>
      </c>
      <c r="N14" s="14">
        <f>N15+N16+N17</f>
        <v>69388.3</v>
      </c>
      <c r="O14" s="14">
        <f>O15+O16+O17</f>
        <v>69388.3</v>
      </c>
      <c r="P14" s="168" t="s">
        <v>80</v>
      </c>
    </row>
    <row r="15" spans="1:18" s="1" customFormat="1" ht="35.25" customHeight="1">
      <c r="A15" s="169"/>
      <c r="B15" s="199"/>
      <c r="C15" s="29" t="s">
        <v>26</v>
      </c>
      <c r="D15" s="22"/>
      <c r="E15" s="36" t="s">
        <v>11</v>
      </c>
      <c r="F15" s="14">
        <f t="shared" si="0"/>
        <v>0</v>
      </c>
      <c r="G15" s="95">
        <v>0</v>
      </c>
      <c r="H15" s="96"/>
      <c r="I15" s="96"/>
      <c r="J15" s="96"/>
      <c r="K15" s="97"/>
      <c r="L15" s="14">
        <v>0</v>
      </c>
      <c r="M15" s="14">
        <v>0</v>
      </c>
      <c r="N15" s="14">
        <v>0</v>
      </c>
      <c r="O15" s="14">
        <v>0</v>
      </c>
      <c r="P15" s="169"/>
      <c r="R15" s="1" t="s">
        <v>77</v>
      </c>
    </row>
    <row r="16" spans="1:16" s="1" customFormat="1" ht="35.25" customHeight="1">
      <c r="A16" s="169"/>
      <c r="B16" s="199"/>
      <c r="C16" s="29" t="s">
        <v>26</v>
      </c>
      <c r="D16" s="22"/>
      <c r="E16" s="36" t="s">
        <v>12</v>
      </c>
      <c r="F16" s="14">
        <f t="shared" si="0"/>
        <v>0</v>
      </c>
      <c r="G16" s="95">
        <v>0</v>
      </c>
      <c r="H16" s="96"/>
      <c r="I16" s="96"/>
      <c r="J16" s="96"/>
      <c r="K16" s="97"/>
      <c r="L16" s="14">
        <v>0</v>
      </c>
      <c r="M16" s="14">
        <v>0</v>
      </c>
      <c r="N16" s="14">
        <v>0</v>
      </c>
      <c r="O16" s="14">
        <v>0</v>
      </c>
      <c r="P16" s="169"/>
    </row>
    <row r="17" spans="1:16" s="1" customFormat="1" ht="36" customHeight="1">
      <c r="A17" s="169"/>
      <c r="B17" s="200"/>
      <c r="C17" s="29" t="s">
        <v>26</v>
      </c>
      <c r="D17" s="22"/>
      <c r="E17" s="36" t="s">
        <v>13</v>
      </c>
      <c r="F17" s="14">
        <f t="shared" si="0"/>
        <v>355862.44999999995</v>
      </c>
      <c r="G17" s="95">
        <v>81309.25</v>
      </c>
      <c r="H17" s="96"/>
      <c r="I17" s="96"/>
      <c r="J17" s="96"/>
      <c r="K17" s="97"/>
      <c r="L17" s="14">
        <v>66388.3</v>
      </c>
      <c r="M17" s="14">
        <v>69388.3</v>
      </c>
      <c r="N17" s="14">
        <v>69388.3</v>
      </c>
      <c r="O17" s="14">
        <v>69388.3</v>
      </c>
      <c r="P17" s="170"/>
    </row>
    <row r="18" spans="1:16" s="1" customFormat="1" ht="48" customHeight="1" hidden="1">
      <c r="A18" s="89"/>
      <c r="B18" s="192"/>
      <c r="C18" s="168"/>
      <c r="D18" s="22"/>
      <c r="E18" s="168"/>
      <c r="F18" s="78"/>
      <c r="G18" s="78"/>
      <c r="H18" s="78"/>
      <c r="I18" s="79"/>
      <c r="J18" s="79"/>
      <c r="K18" s="79"/>
      <c r="L18" s="78"/>
      <c r="M18" s="78"/>
      <c r="N18" s="78"/>
      <c r="O18" s="78"/>
      <c r="P18" s="168"/>
    </row>
    <row r="19" spans="1:16" s="1" customFormat="1" ht="35.25" customHeight="1" hidden="1">
      <c r="A19" s="89"/>
      <c r="B19" s="161"/>
      <c r="C19" s="89"/>
      <c r="D19" s="22"/>
      <c r="E19" s="89"/>
      <c r="F19" s="79"/>
      <c r="G19" s="79"/>
      <c r="H19" s="45"/>
      <c r="I19" s="45"/>
      <c r="J19" s="45"/>
      <c r="K19" s="45"/>
      <c r="L19" s="79"/>
      <c r="M19" s="79"/>
      <c r="N19" s="79"/>
      <c r="O19" s="79"/>
      <c r="P19" s="89"/>
    </row>
    <row r="20" spans="1:16" s="1" customFormat="1" ht="41.25" customHeight="1" hidden="1">
      <c r="A20" s="90"/>
      <c r="B20" s="193"/>
      <c r="C20" s="90"/>
      <c r="D20" s="22"/>
      <c r="E20" s="90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90"/>
    </row>
    <row r="21" spans="1:16" s="1" customFormat="1" ht="24.75" customHeight="1">
      <c r="A21" s="168">
        <v>1.2</v>
      </c>
      <c r="B21" s="192" t="s">
        <v>30</v>
      </c>
      <c r="C21" s="29" t="s">
        <v>26</v>
      </c>
      <c r="D21" s="21"/>
      <c r="E21" s="36" t="s">
        <v>10</v>
      </c>
      <c r="F21" s="14">
        <f>G21+L21+M21+N21+O21</f>
        <v>306118.7</v>
      </c>
      <c r="G21" s="95">
        <f>G22+G23+G24</f>
        <v>60294.7</v>
      </c>
      <c r="H21" s="96"/>
      <c r="I21" s="96"/>
      <c r="J21" s="96"/>
      <c r="K21" s="97"/>
      <c r="L21" s="14">
        <f>L22+L23+L24</f>
        <v>61456</v>
      </c>
      <c r="M21" s="14">
        <f>M22+M23+M24</f>
        <v>61456</v>
      </c>
      <c r="N21" s="14">
        <f>N22+N23+N24</f>
        <v>61456</v>
      </c>
      <c r="O21" s="14">
        <f>O22+O23+O24</f>
        <v>61456</v>
      </c>
      <c r="P21" s="168" t="s">
        <v>17</v>
      </c>
    </row>
    <row r="22" spans="1:16" s="1" customFormat="1" ht="39.75" customHeight="1">
      <c r="A22" s="89"/>
      <c r="B22" s="195"/>
      <c r="C22" s="29" t="s">
        <v>26</v>
      </c>
      <c r="D22" s="22"/>
      <c r="E22" s="36" t="s">
        <v>11</v>
      </c>
      <c r="F22" s="14">
        <f>G22+L22+M22+N22+O22</f>
        <v>0</v>
      </c>
      <c r="G22" s="95">
        <v>0</v>
      </c>
      <c r="H22" s="96"/>
      <c r="I22" s="96"/>
      <c r="J22" s="96"/>
      <c r="K22" s="97"/>
      <c r="L22" s="14">
        <v>0</v>
      </c>
      <c r="M22" s="14">
        <v>0</v>
      </c>
      <c r="N22" s="14">
        <v>0</v>
      </c>
      <c r="O22" s="14">
        <v>0</v>
      </c>
      <c r="P22" s="169"/>
    </row>
    <row r="23" spans="1:16" s="1" customFormat="1" ht="39" customHeight="1">
      <c r="A23" s="89"/>
      <c r="B23" s="195"/>
      <c r="C23" s="29" t="s">
        <v>26</v>
      </c>
      <c r="D23" s="22"/>
      <c r="E23" s="36" t="s">
        <v>12</v>
      </c>
      <c r="F23" s="14">
        <f>G23+L23+M23+N23+O23</f>
        <v>0</v>
      </c>
      <c r="G23" s="95">
        <v>0</v>
      </c>
      <c r="H23" s="96"/>
      <c r="I23" s="96"/>
      <c r="J23" s="96"/>
      <c r="K23" s="97"/>
      <c r="L23" s="14">
        <v>0</v>
      </c>
      <c r="M23" s="14">
        <v>0</v>
      </c>
      <c r="N23" s="14">
        <v>0</v>
      </c>
      <c r="O23" s="14">
        <v>0</v>
      </c>
      <c r="P23" s="169"/>
    </row>
    <row r="24" spans="1:16" s="1" customFormat="1" ht="33.75" customHeight="1">
      <c r="A24" s="89"/>
      <c r="B24" s="196"/>
      <c r="C24" s="29" t="s">
        <v>26</v>
      </c>
      <c r="D24" s="22"/>
      <c r="E24" s="36" t="s">
        <v>13</v>
      </c>
      <c r="F24" s="14">
        <f>G24+L24+M24+N24+O24</f>
        <v>306118.7</v>
      </c>
      <c r="G24" s="95">
        <v>60294.7</v>
      </c>
      <c r="H24" s="96"/>
      <c r="I24" s="96"/>
      <c r="J24" s="96"/>
      <c r="K24" s="97"/>
      <c r="L24" s="14">
        <v>61456</v>
      </c>
      <c r="M24" s="14">
        <v>61456</v>
      </c>
      <c r="N24" s="14">
        <v>61456</v>
      </c>
      <c r="O24" s="14">
        <v>61456</v>
      </c>
      <c r="P24" s="170"/>
    </row>
    <row r="25" spans="1:16" s="1" customFormat="1" ht="33.75" customHeight="1" hidden="1">
      <c r="A25" s="89"/>
      <c r="B25" s="192"/>
      <c r="C25" s="168"/>
      <c r="D25" s="22"/>
      <c r="E25" s="168"/>
      <c r="F25" s="78"/>
      <c r="G25" s="78"/>
      <c r="H25" s="78"/>
      <c r="I25" s="79"/>
      <c r="J25" s="79"/>
      <c r="K25" s="79"/>
      <c r="L25" s="78"/>
      <c r="M25" s="78"/>
      <c r="N25" s="78"/>
      <c r="O25" s="78"/>
      <c r="P25" s="168"/>
    </row>
    <row r="26" spans="1:16" s="1" customFormat="1" ht="33.75" customHeight="1" hidden="1">
      <c r="A26" s="89"/>
      <c r="B26" s="161"/>
      <c r="C26" s="89"/>
      <c r="D26" s="22"/>
      <c r="E26" s="89"/>
      <c r="F26" s="79"/>
      <c r="G26" s="79"/>
      <c r="H26" s="45"/>
      <c r="I26" s="45"/>
      <c r="J26" s="45"/>
      <c r="K26" s="45"/>
      <c r="L26" s="79"/>
      <c r="M26" s="79"/>
      <c r="N26" s="79"/>
      <c r="O26" s="79"/>
      <c r="P26" s="89"/>
    </row>
    <row r="27" spans="1:16" s="1" customFormat="1" ht="65.25" customHeight="1" hidden="1">
      <c r="A27" s="90"/>
      <c r="B27" s="193"/>
      <c r="C27" s="90"/>
      <c r="D27" s="22"/>
      <c r="E27" s="90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90"/>
    </row>
    <row r="28" spans="1:16" s="1" customFormat="1" ht="30" customHeight="1">
      <c r="A28" s="134">
        <v>4</v>
      </c>
      <c r="B28" s="194" t="s">
        <v>33</v>
      </c>
      <c r="C28" s="51" t="s">
        <v>26</v>
      </c>
      <c r="D28" s="11"/>
      <c r="E28" s="60" t="s">
        <v>10</v>
      </c>
      <c r="F28" s="46">
        <f aca="true" t="shared" si="2" ref="F28:O28">F29+F30+F31</f>
        <v>3336.777</v>
      </c>
      <c r="G28" s="84">
        <f>G29+G30+G31</f>
        <v>0</v>
      </c>
      <c r="H28" s="79"/>
      <c r="I28" s="79"/>
      <c r="J28" s="79"/>
      <c r="K28" s="79"/>
      <c r="L28" s="46">
        <f t="shared" si="2"/>
        <v>0</v>
      </c>
      <c r="M28" s="46">
        <f t="shared" si="2"/>
        <v>0</v>
      </c>
      <c r="N28" s="46">
        <f t="shared" si="2"/>
        <v>3336.777</v>
      </c>
      <c r="O28" s="46">
        <f t="shared" si="2"/>
        <v>0</v>
      </c>
      <c r="P28" s="105"/>
    </row>
    <row r="29" spans="1:16" s="1" customFormat="1" ht="29.25" customHeight="1">
      <c r="A29" s="134"/>
      <c r="B29" s="194"/>
      <c r="C29" s="51" t="s">
        <v>26</v>
      </c>
      <c r="D29" s="11"/>
      <c r="E29" s="60" t="s">
        <v>11</v>
      </c>
      <c r="F29" s="46">
        <f>F33</f>
        <v>3336.777</v>
      </c>
      <c r="G29" s="84">
        <f>G33</f>
        <v>0</v>
      </c>
      <c r="H29" s="79"/>
      <c r="I29" s="79"/>
      <c r="J29" s="79"/>
      <c r="K29" s="79"/>
      <c r="L29" s="46">
        <f aca="true" t="shared" si="3" ref="L29:O31">L33</f>
        <v>0</v>
      </c>
      <c r="M29" s="46">
        <f t="shared" si="3"/>
        <v>0</v>
      </c>
      <c r="N29" s="46">
        <f t="shared" si="3"/>
        <v>3336.777</v>
      </c>
      <c r="O29" s="46">
        <f t="shared" si="3"/>
        <v>0</v>
      </c>
      <c r="P29" s="89"/>
    </row>
    <row r="30" spans="1:16" s="1" customFormat="1" ht="30.75" customHeight="1">
      <c r="A30" s="134"/>
      <c r="B30" s="194"/>
      <c r="C30" s="51" t="s">
        <v>26</v>
      </c>
      <c r="D30" s="11"/>
      <c r="E30" s="60" t="s">
        <v>12</v>
      </c>
      <c r="F30" s="46">
        <f>G30+L30+M30+N30+O30</f>
        <v>0</v>
      </c>
      <c r="G30" s="84">
        <f>G34</f>
        <v>0</v>
      </c>
      <c r="H30" s="79"/>
      <c r="I30" s="79"/>
      <c r="J30" s="79"/>
      <c r="K30" s="79"/>
      <c r="L30" s="46">
        <f t="shared" si="3"/>
        <v>0</v>
      </c>
      <c r="M30" s="46">
        <f t="shared" si="3"/>
        <v>0</v>
      </c>
      <c r="N30" s="46">
        <f t="shared" si="3"/>
        <v>0</v>
      </c>
      <c r="O30" s="46">
        <f t="shared" si="3"/>
        <v>0</v>
      </c>
      <c r="P30" s="89"/>
    </row>
    <row r="31" spans="1:16" s="1" customFormat="1" ht="33.75" customHeight="1">
      <c r="A31" s="134"/>
      <c r="B31" s="194"/>
      <c r="C31" s="51" t="s">
        <v>26</v>
      </c>
      <c r="D31" s="11"/>
      <c r="E31" s="60" t="s">
        <v>13</v>
      </c>
      <c r="F31" s="46">
        <f>G31+L31+M31+N31+O31</f>
        <v>0</v>
      </c>
      <c r="G31" s="84">
        <f>G35</f>
        <v>0</v>
      </c>
      <c r="H31" s="79"/>
      <c r="I31" s="79"/>
      <c r="J31" s="79"/>
      <c r="K31" s="79"/>
      <c r="L31" s="46">
        <f t="shared" si="3"/>
        <v>0</v>
      </c>
      <c r="M31" s="46">
        <f t="shared" si="3"/>
        <v>0</v>
      </c>
      <c r="N31" s="46">
        <f t="shared" si="3"/>
        <v>0</v>
      </c>
      <c r="O31" s="46">
        <f t="shared" si="3"/>
        <v>0</v>
      </c>
      <c r="P31" s="90"/>
    </row>
    <row r="32" spans="1:16" s="1" customFormat="1" ht="27" customHeight="1">
      <c r="A32" s="168">
        <v>1.1</v>
      </c>
      <c r="B32" s="192" t="s">
        <v>45</v>
      </c>
      <c r="C32" s="51" t="s">
        <v>26</v>
      </c>
      <c r="D32" s="16"/>
      <c r="E32" s="58" t="s">
        <v>10</v>
      </c>
      <c r="F32" s="45">
        <f aca="true" t="shared" si="4" ref="F32:O32">F33+F34+F35</f>
        <v>3336.777</v>
      </c>
      <c r="G32" s="98">
        <f>G33+G34+G35</f>
        <v>0</v>
      </c>
      <c r="H32" s="99"/>
      <c r="I32" s="99"/>
      <c r="J32" s="99"/>
      <c r="K32" s="100"/>
      <c r="L32" s="45">
        <f t="shared" si="4"/>
        <v>0</v>
      </c>
      <c r="M32" s="45">
        <f t="shared" si="4"/>
        <v>0</v>
      </c>
      <c r="N32" s="45">
        <f t="shared" si="4"/>
        <v>3336.777</v>
      </c>
      <c r="O32" s="45">
        <f t="shared" si="4"/>
        <v>0</v>
      </c>
      <c r="P32" s="94" t="s">
        <v>18</v>
      </c>
    </row>
    <row r="33" spans="1:16" s="1" customFormat="1" ht="32.25" customHeight="1">
      <c r="A33" s="89"/>
      <c r="B33" s="161"/>
      <c r="C33" s="51" t="s">
        <v>26</v>
      </c>
      <c r="D33" s="17"/>
      <c r="E33" s="58" t="s">
        <v>11</v>
      </c>
      <c r="F33" s="45">
        <f>G33+L33+M33+N33+O33</f>
        <v>3336.777</v>
      </c>
      <c r="G33" s="95">
        <v>0</v>
      </c>
      <c r="H33" s="96"/>
      <c r="I33" s="96"/>
      <c r="J33" s="96"/>
      <c r="K33" s="97"/>
      <c r="L33" s="45">
        <v>0</v>
      </c>
      <c r="M33" s="45">
        <v>0</v>
      </c>
      <c r="N33" s="65">
        <v>3336.777</v>
      </c>
      <c r="O33" s="45">
        <v>0</v>
      </c>
      <c r="P33" s="89"/>
    </row>
    <row r="34" spans="1:16" s="1" customFormat="1" ht="34.5" customHeight="1">
      <c r="A34" s="89"/>
      <c r="B34" s="161"/>
      <c r="C34" s="51" t="s">
        <v>26</v>
      </c>
      <c r="D34" s="17"/>
      <c r="E34" s="58" t="s">
        <v>12</v>
      </c>
      <c r="F34" s="45">
        <f>G34+L34+M34+N34+O34</f>
        <v>0</v>
      </c>
      <c r="G34" s="98">
        <v>0</v>
      </c>
      <c r="H34" s="99"/>
      <c r="I34" s="99"/>
      <c r="J34" s="99"/>
      <c r="K34" s="100"/>
      <c r="L34" s="45">
        <v>0</v>
      </c>
      <c r="M34" s="45">
        <v>0</v>
      </c>
      <c r="N34" s="45">
        <v>0</v>
      </c>
      <c r="O34" s="45">
        <v>0</v>
      </c>
      <c r="P34" s="89"/>
    </row>
    <row r="35" spans="1:16" s="1" customFormat="1" ht="39.75" customHeight="1">
      <c r="A35" s="90"/>
      <c r="B35" s="193"/>
      <c r="C35" s="51" t="s">
        <v>26</v>
      </c>
      <c r="D35" s="17"/>
      <c r="E35" s="58" t="s">
        <v>13</v>
      </c>
      <c r="F35" s="45">
        <f>G35+L35+M35+N35+O35</f>
        <v>0</v>
      </c>
      <c r="G35" s="98">
        <v>0</v>
      </c>
      <c r="H35" s="99"/>
      <c r="I35" s="99"/>
      <c r="J35" s="99"/>
      <c r="K35" s="100"/>
      <c r="L35" s="45">
        <v>0</v>
      </c>
      <c r="M35" s="45">
        <v>0</v>
      </c>
      <c r="N35" s="45">
        <v>0</v>
      </c>
      <c r="O35" s="45">
        <v>0</v>
      </c>
      <c r="P35" s="90"/>
    </row>
    <row r="36" spans="1:16" s="1" customFormat="1" ht="23.25" customHeight="1">
      <c r="A36" s="183" t="s">
        <v>78</v>
      </c>
      <c r="B36" s="184"/>
      <c r="C36" s="185"/>
      <c r="D36" s="13"/>
      <c r="E36" s="60" t="s">
        <v>10</v>
      </c>
      <c r="F36" s="50">
        <f aca="true" t="shared" si="5" ref="F36:O36">F37+F38+F39</f>
        <v>665317.927</v>
      </c>
      <c r="G36" s="150">
        <f>G37+G38+G39</f>
        <v>141603.95</v>
      </c>
      <c r="H36" s="99"/>
      <c r="I36" s="99"/>
      <c r="J36" s="99"/>
      <c r="K36" s="100"/>
      <c r="L36" s="50">
        <f t="shared" si="5"/>
        <v>127844.3</v>
      </c>
      <c r="M36" s="50">
        <f t="shared" si="5"/>
        <v>130844.3</v>
      </c>
      <c r="N36" s="50">
        <f t="shared" si="5"/>
        <v>134181.077</v>
      </c>
      <c r="O36" s="50">
        <f t="shared" si="5"/>
        <v>130844.3</v>
      </c>
      <c r="P36" s="105" t="s">
        <v>41</v>
      </c>
    </row>
    <row r="37" spans="1:16" s="1" customFormat="1" ht="28.5" customHeight="1">
      <c r="A37" s="186"/>
      <c r="B37" s="187"/>
      <c r="C37" s="188"/>
      <c r="D37" s="13"/>
      <c r="E37" s="60" t="s">
        <v>11</v>
      </c>
      <c r="F37" s="50">
        <f>G37+L37+M37+N37+O37</f>
        <v>3336.777</v>
      </c>
      <c r="G37" s="150">
        <f>G29+G11</f>
        <v>0</v>
      </c>
      <c r="H37" s="99"/>
      <c r="I37" s="99"/>
      <c r="J37" s="99"/>
      <c r="K37" s="100"/>
      <c r="L37" s="50">
        <f>L29+L11</f>
        <v>0</v>
      </c>
      <c r="M37" s="50">
        <f>M29+M11</f>
        <v>0</v>
      </c>
      <c r="N37" s="50">
        <f>N29+N11</f>
        <v>3336.777</v>
      </c>
      <c r="O37" s="50">
        <f>O29+O11</f>
        <v>0</v>
      </c>
      <c r="P37" s="175"/>
    </row>
    <row r="38" spans="1:16" s="1" customFormat="1" ht="25.5" customHeight="1">
      <c r="A38" s="186"/>
      <c r="B38" s="187"/>
      <c r="C38" s="188"/>
      <c r="D38" s="13"/>
      <c r="E38" s="60" t="s">
        <v>12</v>
      </c>
      <c r="F38" s="50">
        <f>G38+L38+M38+N38+O38</f>
        <v>0</v>
      </c>
      <c r="G38" s="150">
        <f>G31+G12</f>
        <v>0</v>
      </c>
      <c r="H38" s="99"/>
      <c r="I38" s="99"/>
      <c r="J38" s="99"/>
      <c r="K38" s="100"/>
      <c r="L38" s="50">
        <f>L31+L12</f>
        <v>0</v>
      </c>
      <c r="M38" s="50">
        <f>M31+M12</f>
        <v>0</v>
      </c>
      <c r="N38" s="50">
        <f>N31+N12</f>
        <v>0</v>
      </c>
      <c r="O38" s="50">
        <f>O31+O12</f>
        <v>0</v>
      </c>
      <c r="P38" s="175"/>
    </row>
    <row r="39" spans="1:16" s="1" customFormat="1" ht="41.25" customHeight="1">
      <c r="A39" s="189"/>
      <c r="B39" s="190"/>
      <c r="C39" s="191"/>
      <c r="D39" s="12"/>
      <c r="E39" s="60" t="s">
        <v>13</v>
      </c>
      <c r="F39" s="46">
        <f>G39+L39+M39+N39+O39</f>
        <v>661981.15</v>
      </c>
      <c r="G39" s="150">
        <f>G31+G13</f>
        <v>141603.95</v>
      </c>
      <c r="H39" s="99"/>
      <c r="I39" s="99"/>
      <c r="J39" s="99"/>
      <c r="K39" s="100"/>
      <c r="L39" s="46">
        <f>L31+L13</f>
        <v>127844.3</v>
      </c>
      <c r="M39" s="46">
        <f>M31+M13</f>
        <v>130844.3</v>
      </c>
      <c r="N39" s="46">
        <f>N31+N13</f>
        <v>130844.3</v>
      </c>
      <c r="O39" s="46">
        <f>O31+O13</f>
        <v>130844.3</v>
      </c>
      <c r="P39" s="176"/>
    </row>
    <row r="40" spans="6:16" ht="15">
      <c r="F40" s="8"/>
      <c r="G40" s="8"/>
      <c r="H40" s="8"/>
      <c r="I40" s="8"/>
      <c r="J40" s="8"/>
      <c r="K40" s="25"/>
      <c r="L40" s="26"/>
      <c r="M40" s="8"/>
      <c r="N40" s="8"/>
      <c r="O40" s="8"/>
      <c r="P40" s="8"/>
    </row>
    <row r="41" spans="6:16" ht="15">
      <c r="F41" s="8"/>
      <c r="G41" s="8"/>
      <c r="H41" s="8"/>
      <c r="I41" s="8"/>
      <c r="J41" s="8"/>
      <c r="K41" s="25"/>
      <c r="L41" s="26"/>
      <c r="M41" s="8"/>
      <c r="N41" s="8"/>
      <c r="O41" s="8"/>
      <c r="P41" s="8"/>
    </row>
    <row r="42" spans="6:13" ht="42.75" customHeight="1">
      <c r="F42" s="7"/>
      <c r="G42" s="181"/>
      <c r="H42" s="182"/>
      <c r="I42" s="182"/>
      <c r="J42" s="182"/>
      <c r="K42" s="182"/>
      <c r="L42" s="27"/>
      <c r="M42" s="7"/>
    </row>
    <row r="43" spans="6:13" ht="15">
      <c r="F43" s="7"/>
      <c r="G43" s="7"/>
      <c r="H43" s="7"/>
      <c r="I43" s="7"/>
      <c r="J43" s="7"/>
      <c r="K43" s="7"/>
      <c r="L43" s="27"/>
      <c r="M43" s="7"/>
    </row>
    <row r="44" spans="6:13" ht="15">
      <c r="F44" s="7"/>
      <c r="G44" s="7"/>
      <c r="H44" s="7"/>
      <c r="I44" s="7"/>
      <c r="J44" s="7"/>
      <c r="K44" s="7"/>
      <c r="L44" s="27"/>
      <c r="M44" s="7"/>
    </row>
    <row r="45" spans="6:13" ht="15">
      <c r="F45" s="7"/>
      <c r="G45" s="7"/>
      <c r="H45" s="7"/>
      <c r="I45" s="7"/>
      <c r="J45" s="7"/>
      <c r="K45" s="7"/>
      <c r="L45" s="27"/>
      <c r="M45" s="7"/>
    </row>
    <row r="46" spans="6:12" ht="15">
      <c r="F46" s="7"/>
      <c r="G46" s="7"/>
      <c r="H46" s="7"/>
      <c r="I46" s="7"/>
      <c r="J46" s="7"/>
      <c r="K46" s="7"/>
      <c r="L46" s="6"/>
    </row>
    <row r="47" spans="6:12" ht="15">
      <c r="F47" s="7"/>
      <c r="G47" s="7"/>
      <c r="H47" s="7"/>
      <c r="I47" s="7"/>
      <c r="J47" s="7"/>
      <c r="K47" s="7"/>
      <c r="L47" s="6"/>
    </row>
    <row r="48" spans="6:13" ht="15">
      <c r="F48" s="7"/>
      <c r="G48" s="7"/>
      <c r="H48" s="7"/>
      <c r="I48" s="7"/>
      <c r="J48" s="7"/>
      <c r="K48" s="7"/>
      <c r="L48" s="6"/>
      <c r="M48" s="7"/>
    </row>
    <row r="49" spans="6:12" ht="15">
      <c r="F49" s="7"/>
      <c r="G49" s="7"/>
      <c r="H49" s="7"/>
      <c r="I49" s="7"/>
      <c r="J49" s="7"/>
      <c r="K49" s="7"/>
      <c r="L49" s="6"/>
    </row>
  </sheetData>
  <sheetProtection/>
  <mergeCells count="79">
    <mergeCell ref="N1:P1"/>
    <mergeCell ref="N2:P2"/>
    <mergeCell ref="N3:P3"/>
    <mergeCell ref="A5:P5"/>
    <mergeCell ref="A6:P6"/>
    <mergeCell ref="A10:A13"/>
    <mergeCell ref="B10:B13"/>
    <mergeCell ref="G10:K10"/>
    <mergeCell ref="P10:P13"/>
    <mergeCell ref="G11:K11"/>
    <mergeCell ref="G12:K12"/>
    <mergeCell ref="G13:K13"/>
    <mergeCell ref="A14:A20"/>
    <mergeCell ref="B14:B17"/>
    <mergeCell ref="G14:K14"/>
    <mergeCell ref="P14:P17"/>
    <mergeCell ref="G15:K15"/>
    <mergeCell ref="G16:K16"/>
    <mergeCell ref="G17:K17"/>
    <mergeCell ref="B18:B20"/>
    <mergeCell ref="C18:C20"/>
    <mergeCell ref="E18:E20"/>
    <mergeCell ref="F18:F19"/>
    <mergeCell ref="G18:G19"/>
    <mergeCell ref="H18:K18"/>
    <mergeCell ref="L18:L19"/>
    <mergeCell ref="M18:M19"/>
    <mergeCell ref="N18:N19"/>
    <mergeCell ref="O18:O19"/>
    <mergeCell ref="P18:P20"/>
    <mergeCell ref="A21:A27"/>
    <mergeCell ref="B21:B24"/>
    <mergeCell ref="G21:K21"/>
    <mergeCell ref="P21:P24"/>
    <mergeCell ref="G22:K22"/>
    <mergeCell ref="G23:K23"/>
    <mergeCell ref="P28:P31"/>
    <mergeCell ref="G29:K29"/>
    <mergeCell ref="G24:K24"/>
    <mergeCell ref="B25:B27"/>
    <mergeCell ref="C25:C27"/>
    <mergeCell ref="E25:E27"/>
    <mergeCell ref="F25:F26"/>
    <mergeCell ref="G25:G26"/>
    <mergeCell ref="H25:K25"/>
    <mergeCell ref="P32:P35"/>
    <mergeCell ref="G33:K33"/>
    <mergeCell ref="G34:K34"/>
    <mergeCell ref="G35:K35"/>
    <mergeCell ref="L25:L26"/>
    <mergeCell ref="M25:M26"/>
    <mergeCell ref="N25:N26"/>
    <mergeCell ref="O25:O26"/>
    <mergeCell ref="P25:P27"/>
    <mergeCell ref="G28:K28"/>
    <mergeCell ref="G39:K39"/>
    <mergeCell ref="G30:K30"/>
    <mergeCell ref="G31:K31"/>
    <mergeCell ref="A32:A35"/>
    <mergeCell ref="B32:B35"/>
    <mergeCell ref="G32:K32"/>
    <mergeCell ref="A28:A31"/>
    <mergeCell ref="B28:B31"/>
    <mergeCell ref="G7:O7"/>
    <mergeCell ref="P7:P8"/>
    <mergeCell ref="G8:K8"/>
    <mergeCell ref="G9:K9"/>
    <mergeCell ref="G42:K42"/>
    <mergeCell ref="A36:C39"/>
    <mergeCell ref="G36:K36"/>
    <mergeCell ref="P36:P39"/>
    <mergeCell ref="G37:K37"/>
    <mergeCell ref="G38:K38"/>
    <mergeCell ref="A7:A8"/>
    <mergeCell ref="B7:B8"/>
    <mergeCell ref="C7:C8"/>
    <mergeCell ref="D7:D8"/>
    <mergeCell ref="E7:E8"/>
    <mergeCell ref="F7:F8"/>
  </mergeCells>
  <printOptions/>
  <pageMargins left="0.15748031496062992" right="0" top="0.2" bottom="0.1968503937007874" header="0.4724409448818898" footer="0.3149606299212598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75" zoomScaleNormal="75" zoomScaleSheetLayoutView="75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8.8515625" defaultRowHeight="15"/>
  <cols>
    <col min="1" max="1" width="6.8515625" style="9" customWidth="1"/>
    <col min="2" max="2" width="39.00390625" style="3" customWidth="1"/>
    <col min="3" max="3" width="15.00390625" style="3" customWidth="1"/>
    <col min="4" max="4" width="21.421875" style="3" hidden="1" customWidth="1"/>
    <col min="5" max="5" width="32.57421875" style="3" customWidth="1"/>
    <col min="6" max="6" width="15.140625" style="3" customWidth="1"/>
    <col min="7" max="7" width="7.8515625" style="3" customWidth="1"/>
    <col min="8" max="8" width="5.57421875" style="3" customWidth="1"/>
    <col min="9" max="9" width="6.421875" style="3" customWidth="1"/>
    <col min="10" max="10" width="6.57421875" style="3" customWidth="1"/>
    <col min="11" max="11" width="5.7109375" style="3" customWidth="1"/>
    <col min="12" max="12" width="16.00390625" style="3" customWidth="1"/>
    <col min="13" max="13" width="16.140625" style="3" customWidth="1"/>
    <col min="14" max="14" width="13.8515625" style="3" customWidth="1"/>
    <col min="15" max="15" width="15.00390625" style="3" customWidth="1"/>
    <col min="16" max="16" width="26.28125" style="3" customWidth="1"/>
    <col min="17" max="17" width="13.28125" style="3" customWidth="1"/>
    <col min="18" max="18" width="15.00390625" style="3" customWidth="1"/>
    <col min="19" max="19" width="11.28125" style="3" customWidth="1"/>
    <col min="20" max="20" width="13.140625" style="3" customWidth="1"/>
    <col min="21" max="21" width="10.8515625" style="3" customWidth="1"/>
    <col min="22" max="16384" width="8.8515625" style="3" customWidth="1"/>
  </cols>
  <sheetData>
    <row r="1" spans="14:16" ht="27" customHeight="1" hidden="1">
      <c r="N1" s="138" t="s">
        <v>84</v>
      </c>
      <c r="O1" s="211"/>
      <c r="P1" s="211"/>
    </row>
    <row r="2" spans="14:16" ht="24.75" customHeight="1" hidden="1">
      <c r="N2" s="138" t="s">
        <v>82</v>
      </c>
      <c r="O2" s="211"/>
      <c r="P2" s="211"/>
    </row>
    <row r="3" spans="14:16" ht="24" customHeight="1" hidden="1">
      <c r="N3" s="138" t="s">
        <v>83</v>
      </c>
      <c r="O3" s="211"/>
      <c r="P3" s="211"/>
    </row>
    <row r="4" spans="1:19" ht="37.5" customHeight="1">
      <c r="A4" s="145" t="s">
        <v>0</v>
      </c>
      <c r="B4" s="128" t="s">
        <v>4</v>
      </c>
      <c r="C4" s="128" t="s">
        <v>5</v>
      </c>
      <c r="D4" s="128" t="s">
        <v>2</v>
      </c>
      <c r="E4" s="134" t="s">
        <v>1</v>
      </c>
      <c r="F4" s="128" t="s">
        <v>3</v>
      </c>
      <c r="G4" s="130" t="s">
        <v>6</v>
      </c>
      <c r="H4" s="208"/>
      <c r="I4" s="208"/>
      <c r="J4" s="208"/>
      <c r="K4" s="208"/>
      <c r="L4" s="208"/>
      <c r="M4" s="208"/>
      <c r="N4" s="208"/>
      <c r="O4" s="209"/>
      <c r="P4" s="128" t="s">
        <v>37</v>
      </c>
      <c r="Q4" s="2"/>
      <c r="R4" s="2"/>
      <c r="S4" s="5"/>
    </row>
    <row r="5" spans="1:16" ht="133.5" customHeight="1">
      <c r="A5" s="146"/>
      <c r="B5" s="129"/>
      <c r="C5" s="129"/>
      <c r="D5" s="129"/>
      <c r="E5" s="134"/>
      <c r="F5" s="129"/>
      <c r="G5" s="134" t="s">
        <v>7</v>
      </c>
      <c r="H5" s="210"/>
      <c r="I5" s="210"/>
      <c r="J5" s="210"/>
      <c r="K5" s="210"/>
      <c r="L5" s="39" t="s">
        <v>8</v>
      </c>
      <c r="M5" s="39" t="s">
        <v>23</v>
      </c>
      <c r="N5" s="39" t="s">
        <v>24</v>
      </c>
      <c r="O5" s="39" t="s">
        <v>25</v>
      </c>
      <c r="P5" s="133"/>
    </row>
    <row r="6" spans="1:16" ht="22.5" customHeight="1">
      <c r="A6" s="42">
        <v>1</v>
      </c>
      <c r="B6" s="43">
        <v>2</v>
      </c>
      <c r="C6" s="43">
        <v>3</v>
      </c>
      <c r="D6" s="44">
        <v>4</v>
      </c>
      <c r="E6" s="44">
        <v>4</v>
      </c>
      <c r="F6" s="44">
        <v>6</v>
      </c>
      <c r="G6" s="147">
        <v>7</v>
      </c>
      <c r="H6" s="203"/>
      <c r="I6" s="203"/>
      <c r="J6" s="203"/>
      <c r="K6" s="204"/>
      <c r="L6" s="44">
        <v>8</v>
      </c>
      <c r="M6" s="44">
        <v>9</v>
      </c>
      <c r="N6" s="44">
        <v>10</v>
      </c>
      <c r="O6" s="44">
        <v>11</v>
      </c>
      <c r="P6" s="44">
        <v>12</v>
      </c>
    </row>
    <row r="7" spans="1:16" s="1" customFormat="1" ht="49.5" customHeight="1">
      <c r="A7" s="162" t="s">
        <v>16</v>
      </c>
      <c r="B7" s="162"/>
      <c r="C7" s="162"/>
      <c r="D7" s="12"/>
      <c r="E7" s="38" t="s">
        <v>10</v>
      </c>
      <c r="F7" s="37">
        <f>F8+F9+F10</f>
        <v>761467.595</v>
      </c>
      <c r="G7" s="150">
        <f>G8+G9+G10</f>
        <v>171626.53000000003</v>
      </c>
      <c r="H7" s="206"/>
      <c r="I7" s="206"/>
      <c r="J7" s="206"/>
      <c r="K7" s="207"/>
      <c r="L7" s="37">
        <f>L8+L9+L10</f>
        <v>151248.138</v>
      </c>
      <c r="M7" s="37">
        <f>M8+M9+M10</f>
        <v>145288.1</v>
      </c>
      <c r="N7" s="37">
        <f>N8+N9+N10</f>
        <v>148624.877</v>
      </c>
      <c r="O7" s="37">
        <f>O8+O9+O10</f>
        <v>144679.95</v>
      </c>
      <c r="P7" s="84" t="s">
        <v>41</v>
      </c>
    </row>
    <row r="8" spans="1:16" s="1" customFormat="1" ht="60.75" customHeight="1">
      <c r="A8" s="162"/>
      <c r="B8" s="162"/>
      <c r="C8" s="162"/>
      <c r="D8" s="12"/>
      <c r="E8" s="38" t="s">
        <v>11</v>
      </c>
      <c r="F8" s="37">
        <f>G8+L8+M8+N8+O8</f>
        <v>3336.777</v>
      </c>
      <c r="G8" s="150">
        <f>'Подпрограмма 1'!G68:G68+'Подпрограмма 3'!G22:G22+'Подпрограмма 4'!G33:G33+'Подпрограмма 6'!G37:K37</f>
        <v>0</v>
      </c>
      <c r="H8" s="206"/>
      <c r="I8" s="206"/>
      <c r="J8" s="206"/>
      <c r="K8" s="207"/>
      <c r="L8" s="37">
        <f>'Подпрограмма 1'!H68+'Подпрограмма 3'!H22+'Подпрограмма 4'!H33+'Подпрограмма 6'!L37</f>
        <v>0</v>
      </c>
      <c r="M8" s="37">
        <f>'Подпрограмма 1'!M68+'Подпрограмма 3'!M22+'Подпрограмма 4'!M33+'Подпрограмма 6'!M37</f>
        <v>0</v>
      </c>
      <c r="N8" s="37">
        <f>'Подпрограмма 1'!N68+'Подпрограмма 3'!N22+'Подпрограмма 4'!N33+'Подпрограмма 6'!N37</f>
        <v>3336.777</v>
      </c>
      <c r="O8" s="37">
        <f>'Подпрограмма 1'!O68+'Подпрограмма 3'!O22+'Подпрограмма 4'!O33+'Подпрограмма 6'!O37</f>
        <v>0</v>
      </c>
      <c r="P8" s="79"/>
    </row>
    <row r="9" spans="1:16" s="1" customFormat="1" ht="51" customHeight="1">
      <c r="A9" s="162"/>
      <c r="B9" s="162"/>
      <c r="C9" s="162"/>
      <c r="D9" s="12"/>
      <c r="E9" s="38" t="s">
        <v>12</v>
      </c>
      <c r="F9" s="37">
        <f>G9+L9+M9+N9+O9</f>
        <v>8310</v>
      </c>
      <c r="G9" s="150">
        <f>'Подпрограмма 1'!G69:G69+'Подпрограмма 3'!G23:G23+'Подпрограмма 4'!G34:G34+'Подпрограмма 6'!G38:K38</f>
        <v>8310</v>
      </c>
      <c r="H9" s="206"/>
      <c r="I9" s="206"/>
      <c r="J9" s="206"/>
      <c r="K9" s="207"/>
      <c r="L9" s="37">
        <f>'Подпрограмма 1'!H69+'Подпрограмма 3'!H23+'Подпрограмма 4'!H34+'Подпрограмма 6'!L38</f>
        <v>0</v>
      </c>
      <c r="M9" s="37">
        <f>'Подпрограмма 1'!M69+'Подпрограмма 3'!M23+'Подпрограмма 4'!M34+'Подпрограмма 6'!M38</f>
        <v>0</v>
      </c>
      <c r="N9" s="37">
        <f>'Подпрограмма 1'!N69+'Подпрограмма 3'!N23+'Подпрограмма 4'!N34+'Подпрограмма 6'!N38</f>
        <v>0</v>
      </c>
      <c r="O9" s="37">
        <f>'Подпрограмма 1'!O69+'Подпрограмма 3'!O23+'Подпрограмма 4'!O34+'Подпрограмма 6'!O38</f>
        <v>0</v>
      </c>
      <c r="P9" s="79"/>
    </row>
    <row r="10" spans="1:16" s="1" customFormat="1" ht="71.25" customHeight="1">
      <c r="A10" s="162"/>
      <c r="B10" s="162"/>
      <c r="C10" s="162"/>
      <c r="D10" s="12"/>
      <c r="E10" s="38" t="s">
        <v>13</v>
      </c>
      <c r="F10" s="37">
        <f>G10+L10+M10+N10+O10</f>
        <v>749820.818</v>
      </c>
      <c r="G10" s="150">
        <f>'Подпрограмма 1'!G70:G70+'Подпрограмма 3'!G24:G24+'Подпрограмма 4'!G35:G35+'Подпрограмма 6'!G39:K39</f>
        <v>163316.53000000003</v>
      </c>
      <c r="H10" s="206"/>
      <c r="I10" s="206"/>
      <c r="J10" s="206"/>
      <c r="K10" s="207"/>
      <c r="L10" s="37">
        <f>'Подпрограмма 1'!H70+'Подпрограмма 3'!H24+'Подпрограмма 4'!H35+'Подпрограмма 6'!L39</f>
        <v>151248.138</v>
      </c>
      <c r="M10" s="37">
        <f>'Подпрограмма 1'!M70+'Подпрограмма 3'!M24+'Подпрограмма 4'!M35+'Подпрограмма 6'!M39</f>
        <v>145288.1</v>
      </c>
      <c r="N10" s="37">
        <f>'Подпрограмма 1'!N70+'Подпрограмма 3'!N24+'Подпрограмма 4'!N35+'Подпрограмма 6'!N39</f>
        <v>145288.1</v>
      </c>
      <c r="O10" s="37">
        <f>'Подпрограмма 1'!O70+'Подпрограмма 3'!O24+'Подпрограмма 4'!O35+'Подпрограмма 6'!O39</f>
        <v>144679.95</v>
      </c>
      <c r="P10" s="79"/>
    </row>
    <row r="11" spans="6:16" ht="15">
      <c r="F11" s="8"/>
      <c r="G11" s="8"/>
      <c r="H11" s="8"/>
      <c r="I11" s="8"/>
      <c r="J11" s="8"/>
      <c r="K11" s="25"/>
      <c r="L11" s="26"/>
      <c r="M11" s="8"/>
      <c r="N11" s="8"/>
      <c r="O11" s="8"/>
      <c r="P11" s="8"/>
    </row>
    <row r="12" spans="6:16" ht="15">
      <c r="F12" s="8"/>
      <c r="G12" s="8"/>
      <c r="H12" s="8"/>
      <c r="I12" s="8"/>
      <c r="J12" s="8"/>
      <c r="K12" s="25"/>
      <c r="L12" s="26"/>
      <c r="M12" s="8"/>
      <c r="N12" s="8"/>
      <c r="O12" s="8"/>
      <c r="P12" s="8"/>
    </row>
    <row r="13" spans="6:13" ht="42.75" customHeight="1">
      <c r="F13" s="7"/>
      <c r="G13" s="181"/>
      <c r="H13" s="205"/>
      <c r="I13" s="205"/>
      <c r="J13" s="205"/>
      <c r="K13" s="205"/>
      <c r="L13" s="27"/>
      <c r="M13" s="7"/>
    </row>
    <row r="14" spans="6:13" ht="15">
      <c r="F14" s="7"/>
      <c r="G14" s="7"/>
      <c r="H14" s="7"/>
      <c r="I14" s="7"/>
      <c r="J14" s="7"/>
      <c r="K14" s="7"/>
      <c r="L14" s="27"/>
      <c r="M14" s="7"/>
    </row>
    <row r="15" spans="6:13" ht="15">
      <c r="F15" s="7"/>
      <c r="G15" s="7"/>
      <c r="H15" s="7"/>
      <c r="I15" s="7"/>
      <c r="J15" s="7"/>
      <c r="K15" s="7"/>
      <c r="L15" s="27"/>
      <c r="M15" s="7"/>
    </row>
    <row r="16" spans="6:13" ht="15">
      <c r="F16" s="7"/>
      <c r="G16" s="7"/>
      <c r="H16" s="7"/>
      <c r="I16" s="7"/>
      <c r="J16" s="7"/>
      <c r="K16" s="7"/>
      <c r="L16" s="27"/>
      <c r="M16" s="7"/>
    </row>
    <row r="17" spans="6:12" ht="15">
      <c r="F17" s="7"/>
      <c r="G17" s="7"/>
      <c r="H17" s="7"/>
      <c r="I17" s="7"/>
      <c r="J17" s="7"/>
      <c r="K17" s="7"/>
      <c r="L17" s="6"/>
    </row>
    <row r="18" spans="6:12" ht="15">
      <c r="F18" s="7"/>
      <c r="G18" s="7"/>
      <c r="H18" s="7"/>
      <c r="I18" s="7"/>
      <c r="J18" s="7"/>
      <c r="K18" s="7"/>
      <c r="L18" s="6"/>
    </row>
    <row r="19" spans="6:13" ht="15">
      <c r="F19" s="7"/>
      <c r="G19" s="7"/>
      <c r="H19" s="7"/>
      <c r="I19" s="7"/>
      <c r="J19" s="7"/>
      <c r="K19" s="7"/>
      <c r="L19" s="6"/>
      <c r="M19" s="7"/>
    </row>
    <row r="20" spans="6:12" ht="15">
      <c r="F20" s="7"/>
      <c r="G20" s="7"/>
      <c r="H20" s="7"/>
      <c r="I20" s="7"/>
      <c r="J20" s="7"/>
      <c r="K20" s="7"/>
      <c r="L20" s="6"/>
    </row>
  </sheetData>
  <sheetProtection/>
  <mergeCells count="20">
    <mergeCell ref="A4:A5"/>
    <mergeCell ref="B4:B5"/>
    <mergeCell ref="C4:C5"/>
    <mergeCell ref="D4:D5"/>
    <mergeCell ref="E4:E5"/>
    <mergeCell ref="F4:F5"/>
    <mergeCell ref="G4:O4"/>
    <mergeCell ref="P4:P5"/>
    <mergeCell ref="G5:K5"/>
    <mergeCell ref="N1:P1"/>
    <mergeCell ref="N2:P2"/>
    <mergeCell ref="N3:P3"/>
    <mergeCell ref="G6:K6"/>
    <mergeCell ref="G13:K13"/>
    <mergeCell ref="A7:C10"/>
    <mergeCell ref="G7:K7"/>
    <mergeCell ref="P7:P10"/>
    <mergeCell ref="G8:K8"/>
    <mergeCell ref="G9:K9"/>
    <mergeCell ref="G10:K10"/>
  </mergeCells>
  <printOptions/>
  <pageMargins left="0.15748031496062992" right="0" top="0.4724409448818898" bottom="0.1968503937007874" header="0.4724409448818898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Князева</cp:lastModifiedBy>
  <cp:lastPrinted>2024-04-12T14:06:31Z</cp:lastPrinted>
  <dcterms:created xsi:type="dcterms:W3CDTF">2013-09-26T09:08:44Z</dcterms:created>
  <dcterms:modified xsi:type="dcterms:W3CDTF">2024-04-12T14:11:32Z</dcterms:modified>
  <cp:category/>
  <cp:version/>
  <cp:contentType/>
  <cp:contentStatus/>
</cp:coreProperties>
</file>